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Ke hoạch Tuyên sinh" sheetId="1" r:id="rId1"/>
    <sheet name="Số liệu tổng" sheetId="4" r:id="rId2"/>
    <sheet name="7 nghe trong diem" sheetId="5" r:id="rId3"/>
  </sheets>
  <calcPr calcId="144525"/>
</workbook>
</file>

<file path=xl/calcChain.xml><?xml version="1.0" encoding="utf-8"?>
<calcChain xmlns="http://schemas.openxmlformats.org/spreadsheetml/2006/main">
  <c r="G132" i="5" l="1"/>
  <c r="I132" i="5" s="1"/>
  <c r="G131" i="5"/>
  <c r="G114" i="5"/>
  <c r="G115" i="5" s="1"/>
  <c r="G113" i="5"/>
  <c r="I113" i="5" s="1"/>
  <c r="G96" i="5"/>
  <c r="I96" i="5" s="1"/>
  <c r="G95" i="5"/>
  <c r="I95" i="5" s="1"/>
  <c r="I76" i="5"/>
  <c r="G59" i="5"/>
  <c r="I59" i="5" s="1"/>
  <c r="G58" i="5"/>
  <c r="G36" i="5"/>
  <c r="I36" i="5"/>
  <c r="G35" i="5"/>
  <c r="H133" i="5"/>
  <c r="F133" i="5"/>
  <c r="E133" i="5"/>
  <c r="D133" i="5"/>
  <c r="C133" i="5"/>
  <c r="I131" i="5"/>
  <c r="H115" i="5"/>
  <c r="F115" i="5"/>
  <c r="E115" i="5"/>
  <c r="D115" i="5"/>
  <c r="C115" i="5"/>
  <c r="H97" i="5"/>
  <c r="F97" i="5"/>
  <c r="E97" i="5"/>
  <c r="D97" i="5"/>
  <c r="C97" i="5"/>
  <c r="G78" i="5"/>
  <c r="F78" i="5"/>
  <c r="E78" i="5"/>
  <c r="D78" i="5"/>
  <c r="C78" i="5"/>
  <c r="H60" i="5"/>
  <c r="G60" i="5"/>
  <c r="F60" i="5"/>
  <c r="E60" i="5"/>
  <c r="D60" i="5"/>
  <c r="C60" i="5"/>
  <c r="I58" i="5"/>
  <c r="H37" i="5"/>
  <c r="F37" i="5"/>
  <c r="E37" i="5"/>
  <c r="D37" i="5"/>
  <c r="C37" i="5"/>
  <c r="I35" i="5"/>
  <c r="G37" i="5"/>
  <c r="G16" i="5"/>
  <c r="I16" i="5"/>
  <c r="H16" i="5"/>
  <c r="I15" i="5"/>
  <c r="I14" i="5"/>
  <c r="F16" i="5"/>
  <c r="E16" i="5"/>
  <c r="D16" i="5"/>
  <c r="C16" i="5"/>
  <c r="G15" i="5"/>
  <c r="G14" i="5"/>
  <c r="F40" i="4"/>
  <c r="F39" i="4"/>
  <c r="F38" i="4"/>
  <c r="F37" i="4"/>
  <c r="F36" i="4"/>
  <c r="F35" i="4"/>
  <c r="G41" i="4"/>
  <c r="D41" i="4"/>
  <c r="C40" i="4"/>
  <c r="C39" i="4"/>
  <c r="C38" i="4"/>
  <c r="C37" i="4"/>
  <c r="C36" i="4"/>
  <c r="C35" i="4"/>
  <c r="G133" i="5" l="1"/>
  <c r="I133" i="5"/>
  <c r="I114" i="5"/>
  <c r="I115" i="5"/>
  <c r="G97" i="5"/>
  <c r="I97" i="5"/>
  <c r="H78" i="5"/>
  <c r="I78" i="5" s="1"/>
  <c r="I60" i="5"/>
  <c r="I37" i="5"/>
  <c r="C41" i="4"/>
  <c r="F41" i="4"/>
  <c r="C126" i="5"/>
  <c r="C108" i="5"/>
  <c r="C90" i="5"/>
  <c r="C71" i="5"/>
  <c r="C48" i="5"/>
  <c r="C30" i="5"/>
  <c r="C9" i="5"/>
  <c r="C21" i="4"/>
  <c r="C12" i="4"/>
  <c r="C22" i="4" s="1"/>
</calcChain>
</file>

<file path=xl/sharedStrings.xml><?xml version="1.0" encoding="utf-8"?>
<sst xmlns="http://schemas.openxmlformats.org/spreadsheetml/2006/main" count="311" uniqueCount="74">
  <si>
    <t>TT</t>
  </si>
  <si>
    <t>Bậc đào tạo</t>
  </si>
  <si>
    <t>Số lượng học sinh sinh viên</t>
  </si>
  <si>
    <t>I.</t>
  </si>
  <si>
    <t>Công nghệ ô tô</t>
  </si>
  <si>
    <t>Điện công nghiệp</t>
  </si>
  <si>
    <t>Cơ điện tử</t>
  </si>
  <si>
    <t>Công nghệ kỹ thuật Điện - Điện tử</t>
  </si>
  <si>
    <t>Quản trị mạng máy tính</t>
  </si>
  <si>
    <t>Công nghệ kỹ thuật Cơ khí</t>
  </si>
  <si>
    <t>II.</t>
  </si>
  <si>
    <t>Kế hoạch tuyển sinh các nghề trọng điểm giai đoạn 2020-2025</t>
  </si>
  <si>
    <t>Công nghệ chế tạo máy</t>
  </si>
  <si>
    <r>
      <t>Trung cấp (</t>
    </r>
    <r>
      <rPr>
        <b/>
        <sz val="14"/>
        <color rgb="FFFF0000"/>
        <rFont val="Times New Roman"/>
        <family val="1"/>
      </rPr>
      <t xml:space="preserve">…. </t>
    </r>
    <r>
      <rPr>
        <b/>
        <sz val="14"/>
        <color rgb="FF000000"/>
        <rFont val="Times New Roman"/>
        <family val="1"/>
      </rPr>
      <t>năm)</t>
    </r>
  </si>
  <si>
    <r>
      <t>Cao đẳng (</t>
    </r>
    <r>
      <rPr>
        <b/>
        <sz val="14"/>
        <color rgb="FFFF0000"/>
        <rFont val="Times New Roman"/>
        <family val="1"/>
      </rPr>
      <t xml:space="preserve">….. </t>
    </r>
    <r>
      <rPr>
        <b/>
        <sz val="14"/>
        <color rgb="FF000000"/>
        <rFont val="Times New Roman"/>
        <family val="1"/>
      </rPr>
      <t>năm)</t>
    </r>
  </si>
  <si>
    <t>STT</t>
  </si>
  <si>
    <t>NĂM HỌC</t>
  </si>
  <si>
    <t>2015-2016</t>
  </si>
  <si>
    <t>2016-2017</t>
  </si>
  <si>
    <t>2017-2018</t>
  </si>
  <si>
    <t>2018-2019</t>
  </si>
  <si>
    <t>2019-2020</t>
  </si>
  <si>
    <t>Cao đẳng</t>
  </si>
  <si>
    <t>Trung cấp</t>
  </si>
  <si>
    <t>Tổng số</t>
  </si>
  <si>
    <t>NGÀNH</t>
  </si>
  <si>
    <t>Hệ Cao đẳng</t>
  </si>
  <si>
    <t>Hệ  Trung cấp</t>
  </si>
  <si>
    <t>Tỉ lệ (%)</t>
  </si>
  <si>
    <t>TỔNG</t>
  </si>
  <si>
    <t>TỔNG CỘNG</t>
  </si>
  <si>
    <t>Hệ đào tạo</t>
  </si>
  <si>
    <t>Số lượng HS</t>
  </si>
  <si>
    <r>
      <t>a.</t>
    </r>
    <r>
      <rPr>
        <b/>
        <i/>
        <sz val="7"/>
        <color theme="1"/>
        <rFont val="Times New Roman"/>
        <family val="1"/>
      </rPr>
      <t xml:space="preserve">       </t>
    </r>
    <r>
      <rPr>
        <b/>
        <i/>
        <sz val="14"/>
        <color theme="1"/>
        <rFont val="Times New Roman"/>
        <family val="1"/>
      </rPr>
      <t>Tỷ lệ học sinh, sinh viên có việc làm sau khi tốt nghiệp</t>
    </r>
  </si>
  <si>
    <t>Tổng cộng</t>
  </si>
  <si>
    <t xml:space="preserve">Tỉ lệ </t>
  </si>
  <si>
    <t>A</t>
  </si>
  <si>
    <t>B</t>
  </si>
  <si>
    <t>CỘNG</t>
  </si>
  <si>
    <t>1/ Nghề Công nghệ Ô tô</t>
  </si>
  <si>
    <t>3/ Nghề Điện công nghiệp</t>
  </si>
  <si>
    <t>4/ Nghề Cơ điện tử</t>
  </si>
  <si>
    <t>I</t>
  </si>
  <si>
    <t xml:space="preserve">Cao đẳng </t>
  </si>
  <si>
    <t>Công nghệ Ô tô</t>
  </si>
  <si>
    <t>Công nghệ kỹ thuật Điện – Điện tử</t>
  </si>
  <si>
    <t>CỘNG I</t>
  </si>
  <si>
    <t>II</t>
  </si>
  <si>
    <t>CỘNG II</t>
  </si>
  <si>
    <t>TỔNG CỘNG I+II</t>
  </si>
  <si>
    <t>Bảng 3 - Qui mô đào tạo 7 nghề trọng điểm năm học 2019-2020</t>
  </si>
  <si>
    <t xml:space="preserve">Bảng 4 - Thống kê số lượng HS - SV ra trường </t>
  </si>
  <si>
    <t>Số HS-SV có việc làm</t>
  </si>
  <si>
    <t>có việc làm đúng nghề đào tạo giai đoạn 2015 – 2019</t>
  </si>
  <si>
    <t xml:space="preserve">Trung cấp </t>
  </si>
  <si>
    <t>Số HS-SV tốt nghiệp từ 2015-2019</t>
  </si>
  <si>
    <t>(5)=(1)+(2)+(3)+(4)</t>
  </si>
  <si>
    <t>Số lượng SV có việc làm</t>
  </si>
  <si>
    <t>(7)=(6)/(5)</t>
  </si>
  <si>
    <t xml:space="preserve">Bảng 1- Kết quả tuyển sinh </t>
  </si>
  <si>
    <t>Bảng 2- Qui mô đào tạo nghề ………. năm học 2019-2020</t>
  </si>
  <si>
    <t>2/ Nghề Công nghệ chế tạo máy</t>
  </si>
  <si>
    <t>5/ Nghề Công nghệ kỹ thuật điện - điện tử</t>
  </si>
  <si>
    <t>6/ Nghề Quản trị mạng máy tính</t>
  </si>
  <si>
    <t>8/ Nghề Công nghệ kỹ thuật cơ khí</t>
  </si>
  <si>
    <t>Khoa Điện-Điện tử</t>
  </si>
  <si>
    <t>Khoa Cơ khí</t>
  </si>
  <si>
    <t>Khoa Động lực</t>
  </si>
  <si>
    <t>Khoa Công nghệ Thông tin</t>
  </si>
  <si>
    <t>Khoa Nhiệt lạnh</t>
  </si>
  <si>
    <t>Khoa May - Thời trang</t>
  </si>
  <si>
    <t>Công nghệ kỹ thuật cơ khí</t>
  </si>
  <si>
    <t>Công ghệ chế tạo máy</t>
  </si>
  <si>
    <t>Công nghệ kỹ thuật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</si>
</sst>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horizontal="justify" vertical="center"/>
    </xf>
    <xf numFmtId="0" fontId="4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" fontId="9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9" fontId="8" fillId="0" borderId="1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19"/>
  <sheetViews>
    <sheetView workbookViewId="0">
      <selection activeCell="I26" sqref="I26"/>
    </sheetView>
  </sheetViews>
  <sheetFormatPr defaultRowHeight="15" x14ac:dyDescent="0.25"/>
  <cols>
    <col min="1" max="1" width="5.28515625" customWidth="1"/>
    <col min="2" max="2" width="27.28515625" customWidth="1"/>
    <col min="3" max="8" width="8.42578125" customWidth="1"/>
    <col min="9" max="9" width="21.85546875" customWidth="1"/>
  </cols>
  <sheetData>
    <row r="1" spans="1:8" ht="18.75" x14ac:dyDescent="0.25">
      <c r="A1" s="45" t="s">
        <v>11</v>
      </c>
      <c r="B1" s="45"/>
      <c r="C1" s="45"/>
      <c r="D1" s="45"/>
      <c r="E1" s="45"/>
      <c r="F1" s="45"/>
      <c r="G1" s="45"/>
      <c r="H1" s="45"/>
    </row>
    <row r="2" spans="1:8" ht="23.25" customHeight="1" x14ac:dyDescent="0.25">
      <c r="A2" s="44" t="s">
        <v>0</v>
      </c>
      <c r="B2" s="44" t="s">
        <v>1</v>
      </c>
      <c r="C2" s="44" t="s">
        <v>2</v>
      </c>
      <c r="D2" s="44"/>
      <c r="E2" s="44"/>
      <c r="F2" s="44"/>
      <c r="G2" s="44"/>
      <c r="H2" s="44"/>
    </row>
    <row r="3" spans="1:8" ht="18.75" x14ac:dyDescent="0.25">
      <c r="A3" s="44"/>
      <c r="B3" s="44"/>
      <c r="C3" s="1">
        <v>2020</v>
      </c>
      <c r="D3" s="1">
        <v>2021</v>
      </c>
      <c r="E3" s="1">
        <v>2022</v>
      </c>
      <c r="F3" s="1">
        <v>2023</v>
      </c>
      <c r="G3" s="1">
        <v>2024</v>
      </c>
      <c r="H3" s="2">
        <v>2025</v>
      </c>
    </row>
    <row r="4" spans="1:8" ht="31.5" customHeight="1" x14ac:dyDescent="0.25">
      <c r="A4" s="1" t="s">
        <v>3</v>
      </c>
      <c r="B4" s="3" t="s">
        <v>14</v>
      </c>
      <c r="C4" s="1"/>
      <c r="D4" s="1"/>
      <c r="E4" s="1"/>
      <c r="F4" s="1"/>
      <c r="G4" s="1"/>
      <c r="H4" s="1"/>
    </row>
    <row r="5" spans="1:8" ht="18.75" x14ac:dyDescent="0.25">
      <c r="A5" s="4">
        <v>1</v>
      </c>
      <c r="B5" s="38" t="s">
        <v>4</v>
      </c>
      <c r="C5" s="39">
        <v>520</v>
      </c>
      <c r="D5" s="39">
        <v>572</v>
      </c>
      <c r="E5" s="39">
        <v>572</v>
      </c>
      <c r="F5" s="39">
        <v>572</v>
      </c>
      <c r="G5" s="39">
        <v>572</v>
      </c>
      <c r="H5" s="39">
        <v>572</v>
      </c>
    </row>
    <row r="6" spans="1:8" ht="18.75" x14ac:dyDescent="0.25">
      <c r="A6" s="4">
        <v>2</v>
      </c>
      <c r="B6" s="40" t="s">
        <v>12</v>
      </c>
      <c r="C6" s="39">
        <v>140</v>
      </c>
      <c r="D6" s="39">
        <v>154</v>
      </c>
      <c r="E6" s="39">
        <v>154</v>
      </c>
      <c r="F6" s="39">
        <v>154</v>
      </c>
      <c r="G6" s="39">
        <v>154</v>
      </c>
      <c r="H6" s="39">
        <v>154</v>
      </c>
    </row>
    <row r="7" spans="1:8" ht="18.75" x14ac:dyDescent="0.25">
      <c r="A7" s="4">
        <v>3</v>
      </c>
      <c r="B7" s="38" t="s">
        <v>5</v>
      </c>
      <c r="C7" s="39">
        <v>230</v>
      </c>
      <c r="D7" s="39">
        <v>253</v>
      </c>
      <c r="E7" s="39">
        <v>253</v>
      </c>
      <c r="F7" s="39">
        <v>253</v>
      </c>
      <c r="G7" s="39">
        <v>253</v>
      </c>
      <c r="H7" s="39">
        <v>253</v>
      </c>
    </row>
    <row r="8" spans="1:8" ht="18.75" x14ac:dyDescent="0.25">
      <c r="A8" s="4">
        <v>4</v>
      </c>
      <c r="B8" s="38" t="s">
        <v>6</v>
      </c>
      <c r="C8" s="39">
        <v>170</v>
      </c>
      <c r="D8" s="39">
        <v>187</v>
      </c>
      <c r="E8" s="39">
        <v>187</v>
      </c>
      <c r="F8" s="39">
        <v>187</v>
      </c>
      <c r="G8" s="39">
        <v>187</v>
      </c>
      <c r="H8" s="39">
        <v>187</v>
      </c>
    </row>
    <row r="9" spans="1:8" ht="37.5" x14ac:dyDescent="0.25">
      <c r="A9" s="4">
        <v>5</v>
      </c>
      <c r="B9" s="38" t="s">
        <v>7</v>
      </c>
      <c r="C9" s="39">
        <v>190</v>
      </c>
      <c r="D9" s="39">
        <v>209</v>
      </c>
      <c r="E9" s="39">
        <v>209</v>
      </c>
      <c r="F9" s="39">
        <v>209</v>
      </c>
      <c r="G9" s="39">
        <v>209</v>
      </c>
      <c r="H9" s="39">
        <v>209</v>
      </c>
    </row>
    <row r="10" spans="1:8" ht="18.75" x14ac:dyDescent="0.25">
      <c r="A10" s="4">
        <v>6</v>
      </c>
      <c r="B10" s="38" t="s">
        <v>8</v>
      </c>
      <c r="C10" s="39">
        <v>150</v>
      </c>
      <c r="D10" s="39">
        <v>165</v>
      </c>
      <c r="E10" s="39">
        <v>165</v>
      </c>
      <c r="F10" s="39">
        <v>165</v>
      </c>
      <c r="G10" s="39">
        <v>165</v>
      </c>
      <c r="H10" s="39">
        <v>165</v>
      </c>
    </row>
    <row r="11" spans="1:8" ht="37.5" x14ac:dyDescent="0.25">
      <c r="A11" s="4">
        <v>7</v>
      </c>
      <c r="B11" s="38" t="s">
        <v>9</v>
      </c>
      <c r="C11" s="39">
        <v>280</v>
      </c>
      <c r="D11" s="39">
        <v>308</v>
      </c>
      <c r="E11" s="39">
        <v>308</v>
      </c>
      <c r="F11" s="39">
        <v>308</v>
      </c>
      <c r="G11" s="39">
        <v>308</v>
      </c>
      <c r="H11" s="39">
        <v>308</v>
      </c>
    </row>
    <row r="12" spans="1:8" ht="25.5" customHeight="1" x14ac:dyDescent="0.25">
      <c r="A12" s="1" t="s">
        <v>10</v>
      </c>
      <c r="B12" s="3" t="s">
        <v>13</v>
      </c>
      <c r="C12" s="1"/>
      <c r="D12" s="1"/>
      <c r="E12" s="1"/>
      <c r="F12" s="1"/>
      <c r="G12" s="1"/>
      <c r="H12" s="1"/>
    </row>
    <row r="13" spans="1:8" ht="18.75" x14ac:dyDescent="0.25">
      <c r="A13" s="4">
        <v>1</v>
      </c>
      <c r="B13" s="38" t="s">
        <v>4</v>
      </c>
      <c r="C13" s="39">
        <v>205</v>
      </c>
      <c r="D13" s="39">
        <v>225.5</v>
      </c>
      <c r="E13" s="39">
        <v>225.5</v>
      </c>
      <c r="F13" s="39">
        <v>225.5</v>
      </c>
      <c r="G13" s="39">
        <v>225.5</v>
      </c>
      <c r="H13" s="39">
        <v>225.5</v>
      </c>
    </row>
    <row r="14" spans="1:8" ht="18.75" x14ac:dyDescent="0.25">
      <c r="A14" s="4">
        <v>2</v>
      </c>
      <c r="B14" s="40" t="s">
        <v>12</v>
      </c>
      <c r="C14" s="39"/>
      <c r="D14" s="39"/>
      <c r="E14" s="39"/>
      <c r="F14" s="39"/>
      <c r="G14" s="39"/>
      <c r="H14" s="39"/>
    </row>
    <row r="15" spans="1:8" ht="18.75" x14ac:dyDescent="0.25">
      <c r="A15" s="4">
        <v>3</v>
      </c>
      <c r="B15" s="38" t="s">
        <v>5</v>
      </c>
      <c r="C15" s="39">
        <v>135</v>
      </c>
      <c r="D15" s="39">
        <v>148.5</v>
      </c>
      <c r="E15" s="39">
        <v>148.5</v>
      </c>
      <c r="F15" s="39">
        <v>148.5</v>
      </c>
      <c r="G15" s="39">
        <v>148.5</v>
      </c>
      <c r="H15" s="39">
        <v>148.5</v>
      </c>
    </row>
    <row r="16" spans="1:8" ht="18.75" x14ac:dyDescent="0.25">
      <c r="A16" s="4">
        <v>4</v>
      </c>
      <c r="B16" s="38" t="s">
        <v>6</v>
      </c>
      <c r="C16" s="39">
        <v>85</v>
      </c>
      <c r="D16" s="39">
        <v>93.5</v>
      </c>
      <c r="E16" s="39">
        <v>93.5</v>
      </c>
      <c r="F16" s="39">
        <v>93.5</v>
      </c>
      <c r="G16" s="39">
        <v>93.5</v>
      </c>
      <c r="H16" s="39">
        <v>93.5</v>
      </c>
    </row>
    <row r="17" spans="1:8" ht="37.5" x14ac:dyDescent="0.25">
      <c r="A17" s="4">
        <v>5</v>
      </c>
      <c r="B17" s="38" t="s">
        <v>7</v>
      </c>
      <c r="C17" s="39">
        <v>85</v>
      </c>
      <c r="D17" s="39">
        <v>93.5</v>
      </c>
      <c r="E17" s="39">
        <v>93.5</v>
      </c>
      <c r="F17" s="39">
        <v>93.5</v>
      </c>
      <c r="G17" s="39">
        <v>93.5</v>
      </c>
      <c r="H17" s="39">
        <v>93.5</v>
      </c>
    </row>
    <row r="18" spans="1:8" ht="18.75" x14ac:dyDescent="0.25">
      <c r="A18" s="4">
        <v>6</v>
      </c>
      <c r="B18" s="38" t="s">
        <v>8</v>
      </c>
      <c r="C18" s="39">
        <v>65</v>
      </c>
      <c r="D18" s="39">
        <v>71.5</v>
      </c>
      <c r="E18" s="39">
        <v>71.5</v>
      </c>
      <c r="F18" s="39">
        <v>71.5</v>
      </c>
      <c r="G18" s="39">
        <v>71.5</v>
      </c>
      <c r="H18" s="39">
        <v>71.5</v>
      </c>
    </row>
    <row r="19" spans="1:8" ht="37.5" x14ac:dyDescent="0.25">
      <c r="A19" s="4">
        <v>7</v>
      </c>
      <c r="B19" s="38" t="s">
        <v>9</v>
      </c>
      <c r="C19" s="39">
        <v>90</v>
      </c>
      <c r="D19" s="39">
        <v>99</v>
      </c>
      <c r="E19" s="39">
        <v>99</v>
      </c>
      <c r="F19" s="39">
        <v>99</v>
      </c>
      <c r="G19" s="39">
        <v>99</v>
      </c>
      <c r="H19" s="39">
        <v>99</v>
      </c>
    </row>
  </sheetData>
  <mergeCells count="4">
    <mergeCell ref="A2:A3"/>
    <mergeCell ref="B2:B3"/>
    <mergeCell ref="C2:H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41"/>
  <sheetViews>
    <sheetView topLeftCell="A22" workbookViewId="0">
      <selection activeCell="F24" sqref="F24"/>
    </sheetView>
  </sheetViews>
  <sheetFormatPr defaultRowHeight="15" x14ac:dyDescent="0.25"/>
  <cols>
    <col min="2" max="2" width="42.28515625" customWidth="1"/>
    <col min="3" max="3" width="17.140625" customWidth="1"/>
    <col min="4" max="4" width="10.85546875" bestFit="1" customWidth="1"/>
    <col min="5" max="5" width="11.5703125" bestFit="1" customWidth="1"/>
    <col min="6" max="6" width="16.42578125" customWidth="1"/>
    <col min="7" max="7" width="10.85546875" bestFit="1" customWidth="1"/>
    <col min="8" max="9" width="11.5703125" bestFit="1" customWidth="1"/>
  </cols>
  <sheetData>
    <row r="1" spans="1:3" ht="18.75" x14ac:dyDescent="0.25">
      <c r="A1" s="55" t="s">
        <v>50</v>
      </c>
      <c r="B1" s="56"/>
      <c r="C1" s="57"/>
    </row>
    <row r="2" spans="1:3" ht="18.75" x14ac:dyDescent="0.25">
      <c r="A2" s="24"/>
      <c r="B2" s="25"/>
      <c r="C2" s="26"/>
    </row>
    <row r="3" spans="1:3" ht="18.75" x14ac:dyDescent="0.25">
      <c r="A3" s="7" t="s">
        <v>15</v>
      </c>
      <c r="B3" s="7" t="s">
        <v>31</v>
      </c>
      <c r="C3" s="7" t="s">
        <v>32</v>
      </c>
    </row>
    <row r="4" spans="1:3" ht="18.75" x14ac:dyDescent="0.25">
      <c r="A4" s="5" t="s">
        <v>42</v>
      </c>
      <c r="B4" s="27" t="s">
        <v>43</v>
      </c>
      <c r="C4" s="7"/>
    </row>
    <row r="5" spans="1:3" ht="18.75" x14ac:dyDescent="0.25">
      <c r="A5" s="22">
        <v>1</v>
      </c>
      <c r="B5" s="23" t="s">
        <v>44</v>
      </c>
      <c r="C5" s="8">
        <v>2542</v>
      </c>
    </row>
    <row r="6" spans="1:3" ht="18.75" x14ac:dyDescent="0.25">
      <c r="A6" s="20">
        <v>2</v>
      </c>
      <c r="B6" s="21" t="s">
        <v>12</v>
      </c>
      <c r="C6" s="12">
        <v>311</v>
      </c>
    </row>
    <row r="7" spans="1:3" ht="18.75" x14ac:dyDescent="0.25">
      <c r="A7" s="22">
        <v>3</v>
      </c>
      <c r="B7" s="23" t="s">
        <v>45</v>
      </c>
      <c r="C7" s="8">
        <v>600</v>
      </c>
    </row>
    <row r="8" spans="1:3" ht="18.75" x14ac:dyDescent="0.25">
      <c r="A8" s="22">
        <v>4</v>
      </c>
      <c r="B8" s="23" t="s">
        <v>6</v>
      </c>
      <c r="C8" s="8">
        <v>170</v>
      </c>
    </row>
    <row r="9" spans="1:3" ht="18.75" x14ac:dyDescent="0.25">
      <c r="A9" s="22">
        <v>5</v>
      </c>
      <c r="B9" s="23" t="s">
        <v>5</v>
      </c>
      <c r="C9" s="8">
        <v>578</v>
      </c>
    </row>
    <row r="10" spans="1:3" ht="18.75" x14ac:dyDescent="0.25">
      <c r="A10" s="22">
        <v>6</v>
      </c>
      <c r="B10" s="23" t="s">
        <v>8</v>
      </c>
      <c r="C10" s="8">
        <v>254</v>
      </c>
    </row>
    <row r="11" spans="1:3" ht="18.75" x14ac:dyDescent="0.25">
      <c r="A11" s="22">
        <v>7</v>
      </c>
      <c r="B11" s="23" t="s">
        <v>71</v>
      </c>
      <c r="C11" s="8">
        <v>1109</v>
      </c>
    </row>
    <row r="12" spans="1:3" ht="18.75" x14ac:dyDescent="0.25">
      <c r="A12" s="46" t="s">
        <v>46</v>
      </c>
      <c r="B12" s="46"/>
      <c r="C12" s="7">
        <f>SUM(C5:C11)</f>
        <v>5564</v>
      </c>
    </row>
    <row r="13" spans="1:3" ht="18.75" x14ac:dyDescent="0.25">
      <c r="A13" s="5" t="s">
        <v>47</v>
      </c>
      <c r="B13" s="27" t="s">
        <v>23</v>
      </c>
      <c r="C13" s="7"/>
    </row>
    <row r="14" spans="1:3" ht="18.75" x14ac:dyDescent="0.25">
      <c r="A14" s="22">
        <v>1</v>
      </c>
      <c r="B14" s="23" t="s">
        <v>44</v>
      </c>
      <c r="C14" s="8">
        <v>826</v>
      </c>
    </row>
    <row r="15" spans="1:3" ht="18.75" x14ac:dyDescent="0.25">
      <c r="A15" s="20">
        <v>2</v>
      </c>
      <c r="B15" s="21" t="s">
        <v>12</v>
      </c>
      <c r="C15" s="8"/>
    </row>
    <row r="16" spans="1:3" ht="18.75" x14ac:dyDescent="0.25">
      <c r="A16" s="22">
        <v>3</v>
      </c>
      <c r="B16" s="23" t="s">
        <v>45</v>
      </c>
      <c r="C16" s="8">
        <v>170</v>
      </c>
    </row>
    <row r="17" spans="1:8" ht="18.75" x14ac:dyDescent="0.25">
      <c r="A17" s="22">
        <v>4</v>
      </c>
      <c r="B17" s="23" t="s">
        <v>6</v>
      </c>
      <c r="C17" s="8">
        <v>86</v>
      </c>
    </row>
    <row r="18" spans="1:8" ht="18.75" x14ac:dyDescent="0.25">
      <c r="A18" s="22">
        <v>5</v>
      </c>
      <c r="B18" s="23" t="s">
        <v>5</v>
      </c>
      <c r="C18" s="8">
        <v>313</v>
      </c>
    </row>
    <row r="19" spans="1:8" ht="18.75" x14ac:dyDescent="0.25">
      <c r="A19" s="22">
        <v>6</v>
      </c>
      <c r="B19" s="23" t="s">
        <v>8</v>
      </c>
      <c r="C19" s="8">
        <v>248</v>
      </c>
    </row>
    <row r="20" spans="1:8" ht="18.75" x14ac:dyDescent="0.25">
      <c r="A20" s="22">
        <v>7</v>
      </c>
      <c r="B20" s="23" t="s">
        <v>71</v>
      </c>
      <c r="C20" s="8">
        <v>218</v>
      </c>
    </row>
    <row r="21" spans="1:8" ht="18.75" x14ac:dyDescent="0.25">
      <c r="A21" s="46" t="s">
        <v>48</v>
      </c>
      <c r="B21" s="46"/>
      <c r="C21" s="7">
        <f>SUM(C14:C20)</f>
        <v>1861</v>
      </c>
    </row>
    <row r="22" spans="1:8" ht="18.75" x14ac:dyDescent="0.25">
      <c r="A22" s="46" t="s">
        <v>49</v>
      </c>
      <c r="B22" s="46"/>
      <c r="C22" s="7">
        <f>C12+C21</f>
        <v>7425</v>
      </c>
    </row>
    <row r="23" spans="1:8" ht="18.75" x14ac:dyDescent="0.25">
      <c r="A23" s="17"/>
      <c r="B23" s="17"/>
      <c r="C23" s="15"/>
    </row>
    <row r="24" spans="1:8" ht="18.75" x14ac:dyDescent="0.25">
      <c r="A24" s="17"/>
      <c r="B24" s="17"/>
      <c r="C24" s="15"/>
    </row>
    <row r="25" spans="1:8" ht="18.75" x14ac:dyDescent="0.25">
      <c r="A25" s="17"/>
      <c r="B25" s="17"/>
      <c r="C25" s="15"/>
    </row>
    <row r="26" spans="1:8" ht="18.75" x14ac:dyDescent="0.25">
      <c r="A26" s="17"/>
      <c r="B26" s="17"/>
      <c r="C26" s="15"/>
    </row>
    <row r="27" spans="1:8" ht="18.75" x14ac:dyDescent="0.25">
      <c r="A27" s="17"/>
      <c r="B27" s="17"/>
      <c r="C27" s="15"/>
    </row>
    <row r="28" spans="1:8" ht="18.75" x14ac:dyDescent="0.25">
      <c r="A28" s="17"/>
      <c r="B28" s="17"/>
      <c r="C28" s="15"/>
    </row>
    <row r="29" spans="1:8" ht="18.75" x14ac:dyDescent="0.25">
      <c r="A29" s="17"/>
      <c r="B29" s="17"/>
      <c r="C29" s="15"/>
    </row>
    <row r="30" spans="1:8" ht="18.75" x14ac:dyDescent="0.25">
      <c r="A30" s="47" t="s">
        <v>51</v>
      </c>
      <c r="B30" s="47"/>
      <c r="C30" s="47"/>
      <c r="D30" s="47"/>
      <c r="E30" s="47"/>
      <c r="F30" s="47"/>
      <c r="G30" s="47"/>
      <c r="H30" s="47"/>
    </row>
    <row r="31" spans="1:8" ht="18.75" x14ac:dyDescent="0.25">
      <c r="A31" s="45" t="s">
        <v>53</v>
      </c>
      <c r="B31" s="45"/>
      <c r="C31" s="45"/>
      <c r="D31" s="45"/>
      <c r="E31" s="45"/>
      <c r="F31" s="45"/>
      <c r="G31" s="45"/>
      <c r="H31" s="45"/>
    </row>
    <row r="32" spans="1:8" ht="18.75" x14ac:dyDescent="0.25">
      <c r="A32" s="28"/>
    </row>
    <row r="33" spans="1:8" ht="18.75" x14ac:dyDescent="0.25">
      <c r="A33" s="46" t="s">
        <v>0</v>
      </c>
      <c r="B33" s="46" t="s">
        <v>25</v>
      </c>
      <c r="C33" s="46" t="s">
        <v>26</v>
      </c>
      <c r="D33" s="46"/>
      <c r="E33" s="46"/>
      <c r="F33" s="46" t="s">
        <v>27</v>
      </c>
      <c r="G33" s="46"/>
      <c r="H33" s="46"/>
    </row>
    <row r="34" spans="1:8" ht="56.25" x14ac:dyDescent="0.25">
      <c r="A34" s="46"/>
      <c r="B34" s="46"/>
      <c r="C34" s="11" t="s">
        <v>24</v>
      </c>
      <c r="D34" s="11" t="s">
        <v>52</v>
      </c>
      <c r="E34" s="19" t="s">
        <v>28</v>
      </c>
      <c r="F34" s="11" t="s">
        <v>24</v>
      </c>
      <c r="G34" s="11" t="s">
        <v>52</v>
      </c>
      <c r="H34" s="19" t="s">
        <v>28</v>
      </c>
    </row>
    <row r="35" spans="1:8" ht="18.75" x14ac:dyDescent="0.25">
      <c r="A35" s="22">
        <v>1</v>
      </c>
      <c r="B35" s="23" t="s">
        <v>65</v>
      </c>
      <c r="C35" s="20">
        <f>207+161+188+359</f>
        <v>915</v>
      </c>
      <c r="D35" s="20">
        <v>870</v>
      </c>
      <c r="E35" s="20">
        <v>95</v>
      </c>
      <c r="F35" s="20">
        <f>55+19+41+34</f>
        <v>149</v>
      </c>
      <c r="G35" s="20">
        <v>141</v>
      </c>
      <c r="H35" s="20">
        <v>95</v>
      </c>
    </row>
    <row r="36" spans="1:8" ht="18.75" x14ac:dyDescent="0.25">
      <c r="A36" s="22">
        <v>2</v>
      </c>
      <c r="B36" s="23" t="s">
        <v>66</v>
      </c>
      <c r="C36" s="20">
        <f>108+108+233+242</f>
        <v>691</v>
      </c>
      <c r="D36" s="20">
        <v>636</v>
      </c>
      <c r="E36" s="20">
        <v>92</v>
      </c>
      <c r="F36" s="20">
        <f>12+23+9+16</f>
        <v>60</v>
      </c>
      <c r="G36" s="20">
        <v>56</v>
      </c>
      <c r="H36" s="20">
        <v>93</v>
      </c>
    </row>
    <row r="37" spans="1:8" ht="18.75" x14ac:dyDescent="0.25">
      <c r="A37" s="22">
        <v>3</v>
      </c>
      <c r="B37" s="23" t="s">
        <v>67</v>
      </c>
      <c r="C37" s="20">
        <f>157+153+221+398</f>
        <v>929</v>
      </c>
      <c r="D37" s="20">
        <v>827</v>
      </c>
      <c r="E37" s="20">
        <v>89</v>
      </c>
      <c r="F37" s="20">
        <f>38+18+22+32</f>
        <v>110</v>
      </c>
      <c r="G37" s="20">
        <v>100</v>
      </c>
      <c r="H37" s="20">
        <v>91</v>
      </c>
    </row>
    <row r="38" spans="1:8" ht="18.75" x14ac:dyDescent="0.25">
      <c r="A38" s="22">
        <v>4</v>
      </c>
      <c r="B38" s="23" t="s">
        <v>68</v>
      </c>
      <c r="C38" s="20">
        <f>135+63+138+164</f>
        <v>500</v>
      </c>
      <c r="D38" s="20">
        <v>445</v>
      </c>
      <c r="E38" s="20">
        <v>89</v>
      </c>
      <c r="F38" s="20">
        <f>6+7+34+34</f>
        <v>81</v>
      </c>
      <c r="G38" s="20">
        <v>73</v>
      </c>
      <c r="H38" s="20">
        <v>90</v>
      </c>
    </row>
    <row r="39" spans="1:8" ht="18.75" x14ac:dyDescent="0.25">
      <c r="A39" s="22">
        <v>5</v>
      </c>
      <c r="B39" s="23" t="s">
        <v>69</v>
      </c>
      <c r="C39" s="20">
        <f>50+20+67+104</f>
        <v>241</v>
      </c>
      <c r="D39" s="20">
        <v>220</v>
      </c>
      <c r="E39" s="20">
        <v>91</v>
      </c>
      <c r="F39" s="20">
        <f>18+8+14+10</f>
        <v>50</v>
      </c>
      <c r="G39" s="20">
        <v>46</v>
      </c>
      <c r="H39" s="20">
        <v>92</v>
      </c>
    </row>
    <row r="40" spans="1:8" ht="18.75" x14ac:dyDescent="0.25">
      <c r="A40" s="22">
        <v>6</v>
      </c>
      <c r="B40" s="23" t="s">
        <v>70</v>
      </c>
      <c r="C40" s="20">
        <f>50+29+117+71</f>
        <v>267</v>
      </c>
      <c r="D40" s="20">
        <v>241</v>
      </c>
      <c r="E40" s="20">
        <v>90</v>
      </c>
      <c r="F40" s="20">
        <f>22+6+3+8</f>
        <v>39</v>
      </c>
      <c r="G40" s="20">
        <v>35</v>
      </c>
      <c r="H40" s="20">
        <v>90</v>
      </c>
    </row>
    <row r="41" spans="1:8" ht="18.75" x14ac:dyDescent="0.25">
      <c r="A41" s="29"/>
      <c r="B41" s="5" t="s">
        <v>29</v>
      </c>
      <c r="C41" s="19">
        <f>SUM(C35:C40)</f>
        <v>3543</v>
      </c>
      <c r="D41" s="19">
        <f>SUM(D35:D40)</f>
        <v>3239</v>
      </c>
      <c r="E41" s="30"/>
      <c r="F41" s="19">
        <f>SUM(F35:F40)</f>
        <v>489</v>
      </c>
      <c r="G41" s="19">
        <f>SUM(G35:G40)</f>
        <v>451</v>
      </c>
      <c r="H41" s="30"/>
    </row>
  </sheetData>
  <mergeCells count="10">
    <mergeCell ref="A1:C1"/>
    <mergeCell ref="A33:A34"/>
    <mergeCell ref="B33:B34"/>
    <mergeCell ref="C33:E33"/>
    <mergeCell ref="F33:H33"/>
    <mergeCell ref="A30:H30"/>
    <mergeCell ref="A31:H31"/>
    <mergeCell ref="A12:B12"/>
    <mergeCell ref="A21:B21"/>
    <mergeCell ref="A22:B22"/>
  </mergeCells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tabSelected="1" workbookViewId="0">
      <selection activeCell="J22" sqref="J22"/>
    </sheetView>
  </sheetViews>
  <sheetFormatPr defaultRowHeight="15" x14ac:dyDescent="0.25"/>
  <cols>
    <col min="2" max="2" width="15.140625" customWidth="1"/>
    <col min="3" max="6" width="14" customWidth="1"/>
    <col min="7" max="7" width="24.28515625" customWidth="1"/>
    <col min="8" max="8" width="16.7109375" customWidth="1"/>
    <col min="9" max="9" width="12.42578125" customWidth="1"/>
    <col min="10" max="10" width="11.7109375" bestFit="1" customWidth="1"/>
  </cols>
  <sheetData>
    <row r="1" spans="1:12" ht="18.75" x14ac:dyDescent="0.25">
      <c r="A1" s="54" t="s">
        <v>39</v>
      </c>
      <c r="B1" s="54"/>
      <c r="C1" s="54"/>
      <c r="D1" s="54"/>
      <c r="E1" s="54"/>
      <c r="F1" s="54"/>
      <c r="G1" s="54"/>
      <c r="H1" s="54"/>
      <c r="I1" s="18"/>
    </row>
    <row r="2" spans="1:12" ht="18.75" x14ac:dyDescent="0.25">
      <c r="A2" s="46" t="s">
        <v>59</v>
      </c>
      <c r="B2" s="46"/>
      <c r="C2" s="46"/>
      <c r="D2" s="46"/>
      <c r="E2" s="46"/>
      <c r="F2" s="46"/>
      <c r="G2" s="46"/>
      <c r="H2" s="46"/>
      <c r="I2" s="18"/>
    </row>
    <row r="3" spans="1:12" ht="18.75" x14ac:dyDescent="0.25">
      <c r="A3" s="7" t="s">
        <v>15</v>
      </c>
      <c r="B3" s="10" t="s">
        <v>16</v>
      </c>
      <c r="C3" s="7" t="s">
        <v>17</v>
      </c>
      <c r="D3" s="7" t="s">
        <v>18</v>
      </c>
      <c r="E3" s="7" t="s">
        <v>19</v>
      </c>
      <c r="F3" s="11" t="s">
        <v>20</v>
      </c>
      <c r="G3" s="11" t="s">
        <v>21</v>
      </c>
      <c r="H3" s="11"/>
      <c r="I3" s="18"/>
    </row>
    <row r="4" spans="1:12" ht="37.5" x14ac:dyDescent="0.25">
      <c r="A4" s="8">
        <v>1</v>
      </c>
      <c r="B4" s="9" t="s">
        <v>44</v>
      </c>
      <c r="C4" s="22">
        <v>844</v>
      </c>
      <c r="D4" s="22">
        <v>1035</v>
      </c>
      <c r="E4" s="22">
        <v>1177</v>
      </c>
      <c r="F4" s="22">
        <v>1578</v>
      </c>
      <c r="G4" s="22">
        <v>1326</v>
      </c>
      <c r="H4" s="13"/>
      <c r="I4" s="18"/>
    </row>
    <row r="5" spans="1:12" ht="18.75" x14ac:dyDescent="0.25">
      <c r="A5" s="53" t="s">
        <v>60</v>
      </c>
      <c r="B5" s="53"/>
      <c r="C5" s="53"/>
      <c r="D5" s="53"/>
      <c r="E5" s="53"/>
      <c r="F5" s="53"/>
      <c r="G5" s="53"/>
      <c r="H5" s="53"/>
      <c r="I5" s="53"/>
    </row>
    <row r="6" spans="1:12" ht="37.5" x14ac:dyDescent="0.25">
      <c r="A6" s="7" t="s">
        <v>15</v>
      </c>
      <c r="B6" s="7" t="s">
        <v>31</v>
      </c>
      <c r="C6" s="7" t="s">
        <v>32</v>
      </c>
      <c r="D6" s="14"/>
      <c r="E6" s="14"/>
      <c r="F6" s="14"/>
      <c r="G6" s="14"/>
      <c r="H6" s="14"/>
      <c r="I6" s="14"/>
    </row>
    <row r="7" spans="1:12" ht="18.75" x14ac:dyDescent="0.25">
      <c r="A7" s="22">
        <v>1</v>
      </c>
      <c r="B7" s="23" t="s">
        <v>43</v>
      </c>
      <c r="C7" s="8">
        <v>2542</v>
      </c>
      <c r="D7" s="14"/>
      <c r="E7" s="14"/>
      <c r="F7" s="14"/>
      <c r="G7" s="14"/>
      <c r="H7" s="14"/>
      <c r="I7" s="14"/>
    </row>
    <row r="8" spans="1:12" ht="18.75" x14ac:dyDescent="0.25">
      <c r="A8" s="22">
        <v>2</v>
      </c>
      <c r="B8" s="23" t="s">
        <v>54</v>
      </c>
      <c r="C8" s="8">
        <v>826</v>
      </c>
      <c r="D8" s="14"/>
      <c r="E8" s="14"/>
      <c r="F8" s="14"/>
      <c r="G8" s="14"/>
      <c r="H8" s="14"/>
      <c r="I8" s="14"/>
    </row>
    <row r="9" spans="1:12" ht="18.75" x14ac:dyDescent="0.25">
      <c r="A9" s="46" t="s">
        <v>30</v>
      </c>
      <c r="B9" s="46"/>
      <c r="C9" s="7">
        <f>SUM(C7:C8)</f>
        <v>3368</v>
      </c>
      <c r="D9" s="14"/>
      <c r="E9" s="14"/>
      <c r="F9" s="14"/>
      <c r="G9" s="14"/>
      <c r="H9" s="14"/>
      <c r="I9" s="14"/>
    </row>
    <row r="10" spans="1:12" ht="19.5" x14ac:dyDescent="0.25">
      <c r="A10" s="48" t="s">
        <v>33</v>
      </c>
      <c r="B10" s="48"/>
      <c r="C10" s="48"/>
      <c r="D10" s="48"/>
      <c r="E10" s="48"/>
      <c r="F10" s="48"/>
      <c r="G10" s="48"/>
      <c r="H10" s="48"/>
      <c r="I10" s="14"/>
    </row>
    <row r="11" spans="1:12" ht="18.75" x14ac:dyDescent="0.25">
      <c r="A11" s="46" t="s">
        <v>0</v>
      </c>
      <c r="B11" s="46" t="s">
        <v>1</v>
      </c>
      <c r="C11" s="46" t="s">
        <v>55</v>
      </c>
      <c r="D11" s="46"/>
      <c r="E11" s="46"/>
      <c r="F11" s="46"/>
      <c r="G11" s="46"/>
      <c r="H11" s="49"/>
      <c r="I11" s="49"/>
    </row>
    <row r="12" spans="1:12" ht="49.5" customHeight="1" x14ac:dyDescent="0.25">
      <c r="A12" s="46"/>
      <c r="B12" s="46"/>
      <c r="C12" s="5" t="s">
        <v>17</v>
      </c>
      <c r="D12" s="5" t="s">
        <v>18</v>
      </c>
      <c r="E12" s="5" t="s">
        <v>19</v>
      </c>
      <c r="F12" s="5" t="s">
        <v>20</v>
      </c>
      <c r="G12" s="5" t="s">
        <v>34</v>
      </c>
      <c r="H12" s="7" t="s">
        <v>57</v>
      </c>
      <c r="I12" s="7" t="s">
        <v>35</v>
      </c>
      <c r="J12" s="17"/>
      <c r="K12" s="15"/>
      <c r="L12" s="15"/>
    </row>
    <row r="13" spans="1:12" ht="18.75" x14ac:dyDescent="0.25">
      <c r="A13" s="31" t="s">
        <v>36</v>
      </c>
      <c r="B13" s="31" t="s">
        <v>37</v>
      </c>
      <c r="C13" s="31">
        <v>1</v>
      </c>
      <c r="D13" s="31">
        <v>2</v>
      </c>
      <c r="E13" s="31">
        <v>3</v>
      </c>
      <c r="F13" s="31">
        <v>4</v>
      </c>
      <c r="G13" s="31" t="s">
        <v>56</v>
      </c>
      <c r="H13" s="22">
        <v>6</v>
      </c>
      <c r="I13" s="22" t="s">
        <v>58</v>
      </c>
      <c r="J13" s="33"/>
      <c r="K13" s="34"/>
      <c r="L13" s="34"/>
    </row>
    <row r="14" spans="1:12" ht="18.75" x14ac:dyDescent="0.25">
      <c r="A14" s="22">
        <v>1</v>
      </c>
      <c r="B14" s="23" t="s">
        <v>22</v>
      </c>
      <c r="C14" s="22">
        <v>157</v>
      </c>
      <c r="D14" s="22">
        <v>153</v>
      </c>
      <c r="E14" s="22">
        <v>221</v>
      </c>
      <c r="F14" s="22">
        <v>398</v>
      </c>
      <c r="G14" s="22">
        <f>C14+D14+E14+F14</f>
        <v>929</v>
      </c>
      <c r="H14" s="22">
        <v>827</v>
      </c>
      <c r="I14" s="32">
        <f>H14/G14</f>
        <v>0.89020452099031211</v>
      </c>
      <c r="J14" s="34"/>
      <c r="K14" s="34"/>
      <c r="L14" s="35"/>
    </row>
    <row r="15" spans="1:12" ht="18.75" x14ac:dyDescent="0.25">
      <c r="A15" s="22">
        <v>2</v>
      </c>
      <c r="B15" s="23" t="s">
        <v>23</v>
      </c>
      <c r="C15" s="22">
        <v>38</v>
      </c>
      <c r="D15" s="22">
        <v>18</v>
      </c>
      <c r="E15" s="22">
        <v>22</v>
      </c>
      <c r="F15" s="22">
        <v>32</v>
      </c>
      <c r="G15" s="22">
        <f>C15+D15+E15+F15</f>
        <v>110</v>
      </c>
      <c r="H15" s="22">
        <v>100</v>
      </c>
      <c r="I15" s="32">
        <f t="shared" ref="I15:I16" si="0">H15/G15</f>
        <v>0.90909090909090906</v>
      </c>
      <c r="J15" s="34"/>
      <c r="K15" s="34"/>
      <c r="L15" s="35"/>
    </row>
    <row r="16" spans="1:12" s="60" customFormat="1" ht="18.75" x14ac:dyDescent="0.25">
      <c r="A16" s="27"/>
      <c r="B16" s="41" t="s">
        <v>38</v>
      </c>
      <c r="C16" s="41">
        <f>SUM(C14:C15)</f>
        <v>195</v>
      </c>
      <c r="D16" s="41">
        <f>SUM(D14:D15)</f>
        <v>171</v>
      </c>
      <c r="E16" s="41">
        <f>SUM(E14:E15)</f>
        <v>243</v>
      </c>
      <c r="F16" s="41">
        <f>SUM(F14:F15)</f>
        <v>430</v>
      </c>
      <c r="G16" s="41">
        <f>SUM(G14:G15)</f>
        <v>1039</v>
      </c>
      <c r="H16" s="41">
        <f>SUM(H14:H15)</f>
        <v>927</v>
      </c>
      <c r="I16" s="58">
        <f>H16/G16</f>
        <v>0.89220404234841189</v>
      </c>
      <c r="J16" s="42"/>
      <c r="K16" s="42"/>
      <c r="L16" s="59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ht="18.75" x14ac:dyDescent="0.25">
      <c r="A18" s="50" t="s">
        <v>61</v>
      </c>
      <c r="B18" s="51"/>
      <c r="C18" s="51"/>
      <c r="D18" s="51"/>
      <c r="E18" s="51"/>
      <c r="F18" s="51"/>
      <c r="G18" s="51"/>
      <c r="H18" s="52"/>
    </row>
    <row r="19" spans="1:9" ht="18.75" x14ac:dyDescent="0.25">
      <c r="A19" s="46" t="s">
        <v>59</v>
      </c>
      <c r="B19" s="46"/>
      <c r="C19" s="46"/>
      <c r="D19" s="46"/>
      <c r="E19" s="46"/>
      <c r="F19" s="46"/>
      <c r="G19" s="46"/>
      <c r="H19" s="46"/>
      <c r="I19" s="14"/>
    </row>
    <row r="20" spans="1:9" ht="18.75" x14ac:dyDescent="0.25">
      <c r="A20" s="7" t="s">
        <v>15</v>
      </c>
      <c r="B20" s="10" t="s">
        <v>16</v>
      </c>
      <c r="C20" s="7" t="s">
        <v>17</v>
      </c>
      <c r="D20" s="7" t="s">
        <v>18</v>
      </c>
      <c r="E20" s="7" t="s">
        <v>19</v>
      </c>
      <c r="F20" s="11" t="s">
        <v>20</v>
      </c>
      <c r="G20" s="11" t="s">
        <v>21</v>
      </c>
      <c r="H20" s="11"/>
      <c r="I20" s="16"/>
    </row>
    <row r="21" spans="1:9" ht="37.5" x14ac:dyDescent="0.25">
      <c r="A21" s="8">
        <v>1</v>
      </c>
      <c r="B21" s="9" t="s">
        <v>72</v>
      </c>
      <c r="C21" s="22">
        <v>80</v>
      </c>
      <c r="D21" s="22">
        <v>135</v>
      </c>
      <c r="E21" s="22">
        <v>153</v>
      </c>
      <c r="F21" s="22">
        <v>86</v>
      </c>
      <c r="G21" s="22">
        <v>65</v>
      </c>
      <c r="H21" s="13"/>
      <c r="I21" s="18"/>
    </row>
    <row r="22" spans="1:9" ht="18.75" x14ac:dyDescent="0.25">
      <c r="A22" s="36"/>
      <c r="B22" s="37"/>
      <c r="C22" s="36"/>
      <c r="D22" s="36"/>
      <c r="E22" s="36"/>
      <c r="F22" s="36"/>
      <c r="G22" s="36"/>
      <c r="H22" s="18"/>
      <c r="I22" s="18"/>
    </row>
    <row r="23" spans="1:9" ht="18.75" x14ac:dyDescent="0.25">
      <c r="A23" s="36"/>
      <c r="B23" s="37"/>
      <c r="C23" s="36"/>
      <c r="D23" s="36"/>
      <c r="E23" s="36"/>
      <c r="F23" s="36"/>
      <c r="G23" s="36"/>
      <c r="H23" s="18"/>
      <c r="I23" s="18"/>
    </row>
    <row r="24" spans="1:9" ht="18.75" x14ac:dyDescent="0.25">
      <c r="A24" s="36"/>
      <c r="B24" s="37"/>
      <c r="C24" s="36"/>
      <c r="D24" s="36"/>
      <c r="E24" s="36"/>
      <c r="F24" s="36"/>
      <c r="G24" s="36"/>
      <c r="H24" s="18"/>
      <c r="I24" s="18"/>
    </row>
    <row r="25" spans="1:9" ht="18.75" x14ac:dyDescent="0.25">
      <c r="A25" s="36"/>
      <c r="B25" s="37"/>
      <c r="C25" s="36"/>
      <c r="D25" s="36"/>
      <c r="E25" s="36"/>
      <c r="F25" s="36"/>
      <c r="G25" s="36"/>
      <c r="H25" s="18"/>
      <c r="I25" s="18"/>
    </row>
    <row r="26" spans="1:9" ht="18.75" x14ac:dyDescent="0.25">
      <c r="A26" s="53" t="s">
        <v>60</v>
      </c>
      <c r="B26" s="53"/>
      <c r="C26" s="53"/>
      <c r="D26" s="53"/>
      <c r="E26" s="53"/>
      <c r="F26" s="53"/>
      <c r="G26" s="53"/>
      <c r="H26" s="53"/>
      <c r="I26" s="53"/>
    </row>
    <row r="27" spans="1:9" ht="37.5" x14ac:dyDescent="0.25">
      <c r="A27" s="7" t="s">
        <v>15</v>
      </c>
      <c r="B27" s="7" t="s">
        <v>31</v>
      </c>
      <c r="C27" s="7" t="s">
        <v>32</v>
      </c>
      <c r="D27" s="14"/>
      <c r="E27" s="14"/>
      <c r="F27" s="14"/>
      <c r="G27" s="14"/>
      <c r="H27" s="14"/>
      <c r="I27" s="14"/>
    </row>
    <row r="28" spans="1:9" ht="18.75" x14ac:dyDescent="0.25">
      <c r="A28" s="22">
        <v>1</v>
      </c>
      <c r="B28" s="23" t="s">
        <v>43</v>
      </c>
      <c r="C28" s="8">
        <v>311</v>
      </c>
      <c r="D28" s="14"/>
      <c r="E28" s="14"/>
      <c r="F28" s="14"/>
      <c r="G28" s="14"/>
      <c r="H28" s="14"/>
      <c r="I28" s="14"/>
    </row>
    <row r="29" spans="1:9" ht="18.75" x14ac:dyDescent="0.25">
      <c r="A29" s="22">
        <v>2</v>
      </c>
      <c r="B29" s="23" t="s">
        <v>54</v>
      </c>
      <c r="C29" s="8"/>
      <c r="D29" s="14"/>
      <c r="E29" s="14"/>
      <c r="F29" s="14"/>
      <c r="G29" s="14"/>
      <c r="H29" s="14"/>
      <c r="I29" s="14"/>
    </row>
    <row r="30" spans="1:9" ht="18.75" x14ac:dyDescent="0.25">
      <c r="A30" s="46" t="s">
        <v>30</v>
      </c>
      <c r="B30" s="46"/>
      <c r="C30" s="7">
        <f>SUM(C28:C29)</f>
        <v>311</v>
      </c>
      <c r="D30" s="14"/>
      <c r="E30" s="14"/>
      <c r="F30" s="14"/>
      <c r="G30" s="14"/>
      <c r="H30" s="14"/>
      <c r="I30" s="14"/>
    </row>
    <row r="31" spans="1:9" ht="19.5" x14ac:dyDescent="0.25">
      <c r="A31" s="48" t="s">
        <v>33</v>
      </c>
      <c r="B31" s="48"/>
      <c r="C31" s="48"/>
      <c r="D31" s="48"/>
      <c r="E31" s="48"/>
      <c r="F31" s="48"/>
      <c r="G31" s="48"/>
      <c r="H31" s="48"/>
      <c r="I31" s="14"/>
    </row>
    <row r="32" spans="1:9" ht="18.75" x14ac:dyDescent="0.25">
      <c r="A32" s="46" t="s">
        <v>0</v>
      </c>
      <c r="B32" s="46" t="s">
        <v>1</v>
      </c>
      <c r="C32" s="46" t="s">
        <v>55</v>
      </c>
      <c r="D32" s="46"/>
      <c r="E32" s="46"/>
      <c r="F32" s="46"/>
      <c r="G32" s="46"/>
      <c r="H32" s="49"/>
      <c r="I32" s="49"/>
    </row>
    <row r="33" spans="1:12" ht="49.5" customHeight="1" x14ac:dyDescent="0.25">
      <c r="A33" s="46"/>
      <c r="B33" s="46"/>
      <c r="C33" s="41" t="s">
        <v>17</v>
      </c>
      <c r="D33" s="41" t="s">
        <v>18</v>
      </c>
      <c r="E33" s="41" t="s">
        <v>19</v>
      </c>
      <c r="F33" s="41" t="s">
        <v>20</v>
      </c>
      <c r="G33" s="41" t="s">
        <v>34</v>
      </c>
      <c r="H33" s="43" t="s">
        <v>57</v>
      </c>
      <c r="I33" s="43" t="s">
        <v>35</v>
      </c>
      <c r="J33" s="42"/>
      <c r="K33" s="15"/>
      <c r="L33" s="15"/>
    </row>
    <row r="34" spans="1:12" ht="18.75" x14ac:dyDescent="0.25">
      <c r="A34" s="31" t="s">
        <v>36</v>
      </c>
      <c r="B34" s="31" t="s">
        <v>37</v>
      </c>
      <c r="C34" s="31">
        <v>1</v>
      </c>
      <c r="D34" s="31">
        <v>2</v>
      </c>
      <c r="E34" s="31">
        <v>3</v>
      </c>
      <c r="F34" s="31">
        <v>4</v>
      </c>
      <c r="G34" s="31" t="s">
        <v>56</v>
      </c>
      <c r="H34" s="22">
        <v>6</v>
      </c>
      <c r="I34" s="22" t="s">
        <v>58</v>
      </c>
      <c r="J34" s="33"/>
      <c r="K34" s="34"/>
      <c r="L34" s="34"/>
    </row>
    <row r="35" spans="1:12" ht="18.75" x14ac:dyDescent="0.25">
      <c r="A35" s="22">
        <v>1</v>
      </c>
      <c r="B35" s="23" t="s">
        <v>22</v>
      </c>
      <c r="C35" s="22">
        <v>180</v>
      </c>
      <c r="D35" s="22">
        <v>108</v>
      </c>
      <c r="E35" s="22">
        <v>148</v>
      </c>
      <c r="F35" s="22">
        <v>144</v>
      </c>
      <c r="G35" s="22">
        <f>SUM(C35:F35)</f>
        <v>580</v>
      </c>
      <c r="H35" s="22">
        <v>534</v>
      </c>
      <c r="I35" s="32">
        <f>H35/G35</f>
        <v>0.92068965517241375</v>
      </c>
      <c r="J35" s="34"/>
      <c r="K35" s="34"/>
      <c r="L35" s="35"/>
    </row>
    <row r="36" spans="1:12" ht="18.75" x14ac:dyDescent="0.25">
      <c r="A36" s="22">
        <v>2</v>
      </c>
      <c r="B36" s="23" t="s">
        <v>23</v>
      </c>
      <c r="C36" s="22">
        <v>12</v>
      </c>
      <c r="D36" s="22">
        <v>23</v>
      </c>
      <c r="E36" s="22">
        <v>8</v>
      </c>
      <c r="F36" s="22"/>
      <c r="G36" s="22">
        <f>SUM(C36:F36)</f>
        <v>43</v>
      </c>
      <c r="H36" s="22">
        <v>40</v>
      </c>
      <c r="I36" s="32">
        <f t="shared" ref="I36" si="1">H36/G36</f>
        <v>0.93023255813953487</v>
      </c>
      <c r="J36" s="34"/>
      <c r="K36" s="34"/>
      <c r="L36" s="35"/>
    </row>
    <row r="37" spans="1:12" s="60" customFormat="1" ht="18.75" x14ac:dyDescent="0.25">
      <c r="A37" s="27"/>
      <c r="B37" s="41" t="s">
        <v>38</v>
      </c>
      <c r="C37" s="41">
        <f>SUM(C35:C36)</f>
        <v>192</v>
      </c>
      <c r="D37" s="41">
        <f>SUM(D35:D36)</f>
        <v>131</v>
      </c>
      <c r="E37" s="41">
        <f>SUM(E35:E36)</f>
        <v>156</v>
      </c>
      <c r="F37" s="41">
        <f>SUM(F35:F36)</f>
        <v>144</v>
      </c>
      <c r="G37" s="41">
        <f>SUM(G35:G36)</f>
        <v>623</v>
      </c>
      <c r="H37" s="41">
        <f>SUM(H35:H36)</f>
        <v>574</v>
      </c>
      <c r="I37" s="58">
        <f>H37/G37</f>
        <v>0.9213483146067416</v>
      </c>
      <c r="J37" s="42"/>
      <c r="K37" s="42"/>
      <c r="L37" s="59"/>
    </row>
    <row r="38" spans="1:12" x14ac:dyDescent="0.25">
      <c r="A38" s="6"/>
      <c r="B38" s="6"/>
      <c r="C38" s="6"/>
      <c r="D38" s="6"/>
      <c r="E38" s="6"/>
      <c r="F38" s="6"/>
      <c r="G38" s="6"/>
      <c r="H38" s="6"/>
      <c r="I38" s="6"/>
    </row>
    <row r="40" spans="1:12" ht="18.75" x14ac:dyDescent="0.25">
      <c r="A40" s="50" t="s">
        <v>40</v>
      </c>
      <c r="B40" s="51"/>
      <c r="C40" s="51"/>
      <c r="D40" s="51"/>
      <c r="E40" s="51"/>
      <c r="F40" s="51"/>
      <c r="G40" s="51"/>
      <c r="H40" s="52"/>
    </row>
    <row r="41" spans="1:12" ht="18.75" x14ac:dyDescent="0.25">
      <c r="A41" s="46" t="s">
        <v>59</v>
      </c>
      <c r="B41" s="46"/>
      <c r="C41" s="46"/>
      <c r="D41" s="46"/>
      <c r="E41" s="46"/>
      <c r="F41" s="46"/>
      <c r="G41" s="46"/>
      <c r="H41" s="46"/>
      <c r="I41" s="14"/>
    </row>
    <row r="42" spans="1:12" ht="18.75" x14ac:dyDescent="0.25">
      <c r="A42" s="7" t="s">
        <v>15</v>
      </c>
      <c r="B42" s="10" t="s">
        <v>16</v>
      </c>
      <c r="C42" s="7" t="s">
        <v>17</v>
      </c>
      <c r="D42" s="7" t="s">
        <v>18</v>
      </c>
      <c r="E42" s="7" t="s">
        <v>19</v>
      </c>
      <c r="F42" s="11" t="s">
        <v>20</v>
      </c>
      <c r="G42" s="11" t="s">
        <v>21</v>
      </c>
      <c r="H42" s="11"/>
      <c r="I42" s="16"/>
    </row>
    <row r="43" spans="1:12" ht="37.5" x14ac:dyDescent="0.25">
      <c r="A43" s="8">
        <v>1</v>
      </c>
      <c r="B43" s="9" t="s">
        <v>5</v>
      </c>
      <c r="C43" s="22">
        <v>514</v>
      </c>
      <c r="D43" s="22">
        <v>541</v>
      </c>
      <c r="E43" s="22">
        <v>391</v>
      </c>
      <c r="F43" s="22">
        <v>398</v>
      </c>
      <c r="G43" s="22">
        <v>274</v>
      </c>
      <c r="H43" s="13"/>
      <c r="I43" s="18"/>
    </row>
    <row r="44" spans="1:12" ht="18.75" x14ac:dyDescent="0.25">
      <c r="A44" s="53" t="s">
        <v>60</v>
      </c>
      <c r="B44" s="53"/>
      <c r="C44" s="53"/>
      <c r="D44" s="53"/>
      <c r="E44" s="53"/>
      <c r="F44" s="53"/>
      <c r="G44" s="53"/>
      <c r="H44" s="53"/>
      <c r="I44" s="53"/>
    </row>
    <row r="45" spans="1:12" ht="37.5" x14ac:dyDescent="0.25">
      <c r="A45" s="7" t="s">
        <v>15</v>
      </c>
      <c r="B45" s="7" t="s">
        <v>31</v>
      </c>
      <c r="C45" s="7" t="s">
        <v>32</v>
      </c>
      <c r="D45" s="14"/>
      <c r="E45" s="14"/>
      <c r="F45" s="14"/>
      <c r="G45" s="14"/>
      <c r="H45" s="14"/>
      <c r="I45" s="14"/>
    </row>
    <row r="46" spans="1:12" ht="18.75" x14ac:dyDescent="0.25">
      <c r="A46" s="22">
        <v>1</v>
      </c>
      <c r="B46" s="23" t="s">
        <v>43</v>
      </c>
      <c r="C46" s="8">
        <v>578</v>
      </c>
      <c r="D46" s="14"/>
      <c r="E46" s="14"/>
      <c r="F46" s="14"/>
      <c r="G46" s="14"/>
      <c r="H46" s="14"/>
      <c r="I46" s="14"/>
    </row>
    <row r="47" spans="1:12" ht="18.75" x14ac:dyDescent="0.25">
      <c r="A47" s="22">
        <v>2</v>
      </c>
      <c r="B47" s="23" t="s">
        <v>54</v>
      </c>
      <c r="C47" s="8">
        <v>313</v>
      </c>
      <c r="D47" s="14"/>
      <c r="E47" s="14"/>
      <c r="F47" s="14"/>
      <c r="G47" s="14"/>
      <c r="H47" s="14"/>
      <c r="I47" s="14"/>
    </row>
    <row r="48" spans="1:12" ht="18.75" x14ac:dyDescent="0.25">
      <c r="A48" s="46" t="s">
        <v>30</v>
      </c>
      <c r="B48" s="46"/>
      <c r="C48" s="7">
        <f>SUM(C46:C47)</f>
        <v>891</v>
      </c>
      <c r="D48" s="14"/>
      <c r="E48" s="14"/>
      <c r="F48" s="14"/>
      <c r="G48" s="14"/>
      <c r="H48" s="14"/>
      <c r="I48" s="14"/>
    </row>
    <row r="49" spans="1:12" ht="18.75" x14ac:dyDescent="0.25">
      <c r="A49" s="17"/>
      <c r="B49" s="17"/>
      <c r="C49" s="15"/>
      <c r="D49" s="14"/>
      <c r="E49" s="14"/>
      <c r="F49" s="14"/>
      <c r="G49" s="14"/>
      <c r="H49" s="14"/>
      <c r="I49" s="14"/>
    </row>
    <row r="50" spans="1:12" ht="18.75" x14ac:dyDescent="0.25">
      <c r="A50" s="17"/>
      <c r="B50" s="17"/>
      <c r="C50" s="15"/>
      <c r="D50" s="14"/>
      <c r="E50" s="14"/>
      <c r="F50" s="14"/>
      <c r="G50" s="14"/>
      <c r="H50" s="14"/>
      <c r="I50" s="14"/>
    </row>
    <row r="51" spans="1:12" ht="18.75" x14ac:dyDescent="0.25">
      <c r="A51" s="17"/>
      <c r="B51" s="17"/>
      <c r="C51" s="15"/>
      <c r="D51" s="14"/>
      <c r="E51" s="14"/>
      <c r="F51" s="14"/>
      <c r="G51" s="14"/>
      <c r="H51" s="14"/>
      <c r="I51" s="14"/>
    </row>
    <row r="52" spans="1:12" ht="18.75" x14ac:dyDescent="0.25">
      <c r="A52" s="17"/>
      <c r="B52" s="17"/>
      <c r="C52" s="15"/>
      <c r="D52" s="14"/>
      <c r="E52" s="14"/>
      <c r="F52" s="14"/>
      <c r="G52" s="14"/>
      <c r="H52" s="14"/>
      <c r="I52" s="14"/>
    </row>
    <row r="53" spans="1:12" ht="18.75" x14ac:dyDescent="0.25">
      <c r="A53" s="17"/>
      <c r="B53" s="17"/>
      <c r="C53" s="15"/>
      <c r="D53" s="14"/>
      <c r="E53" s="14"/>
      <c r="F53" s="14"/>
      <c r="G53" s="14"/>
      <c r="H53" s="14"/>
      <c r="I53" s="14"/>
    </row>
    <row r="54" spans="1:12" ht="19.5" x14ac:dyDescent="0.25">
      <c r="A54" s="48" t="s">
        <v>33</v>
      </c>
      <c r="B54" s="48"/>
      <c r="C54" s="48"/>
      <c r="D54" s="48"/>
      <c r="E54" s="48"/>
      <c r="F54" s="48"/>
      <c r="G54" s="48"/>
      <c r="H54" s="48"/>
      <c r="I54" s="14"/>
    </row>
    <row r="55" spans="1:12" ht="18.75" x14ac:dyDescent="0.25">
      <c r="A55" s="46" t="s">
        <v>0</v>
      </c>
      <c r="B55" s="46" t="s">
        <v>1</v>
      </c>
      <c r="C55" s="46" t="s">
        <v>55</v>
      </c>
      <c r="D55" s="46"/>
      <c r="E55" s="46"/>
      <c r="F55" s="46"/>
      <c r="G55" s="46"/>
      <c r="H55" s="49"/>
      <c r="I55" s="49"/>
    </row>
    <row r="56" spans="1:12" ht="49.5" customHeight="1" x14ac:dyDescent="0.25">
      <c r="A56" s="46"/>
      <c r="B56" s="46"/>
      <c r="C56" s="41" t="s">
        <v>17</v>
      </c>
      <c r="D56" s="41" t="s">
        <v>18</v>
      </c>
      <c r="E56" s="41" t="s">
        <v>19</v>
      </c>
      <c r="F56" s="41" t="s">
        <v>20</v>
      </c>
      <c r="G56" s="41" t="s">
        <v>34</v>
      </c>
      <c r="H56" s="43" t="s">
        <v>57</v>
      </c>
      <c r="I56" s="43" t="s">
        <v>35</v>
      </c>
      <c r="J56" s="42"/>
      <c r="K56" s="15"/>
      <c r="L56" s="15"/>
    </row>
    <row r="57" spans="1:12" ht="18.75" x14ac:dyDescent="0.25">
      <c r="A57" s="31" t="s">
        <v>36</v>
      </c>
      <c r="B57" s="31" t="s">
        <v>37</v>
      </c>
      <c r="C57" s="31">
        <v>1</v>
      </c>
      <c r="D57" s="31">
        <v>2</v>
      </c>
      <c r="E57" s="31">
        <v>3</v>
      </c>
      <c r="F57" s="31">
        <v>4</v>
      </c>
      <c r="G57" s="31" t="s">
        <v>56</v>
      </c>
      <c r="H57" s="22">
        <v>6</v>
      </c>
      <c r="I57" s="22" t="s">
        <v>58</v>
      </c>
      <c r="J57" s="33"/>
      <c r="K57" s="34"/>
      <c r="L57" s="34"/>
    </row>
    <row r="58" spans="1:12" ht="18.75" x14ac:dyDescent="0.25">
      <c r="A58" s="22">
        <v>1</v>
      </c>
      <c r="B58" s="23" t="s">
        <v>22</v>
      </c>
      <c r="C58" s="22">
        <v>114</v>
      </c>
      <c r="D58" s="22">
        <v>78</v>
      </c>
      <c r="E58" s="22">
        <v>128</v>
      </c>
      <c r="F58" s="22">
        <v>201</v>
      </c>
      <c r="G58" s="22">
        <f>SUM(C58:F58)</f>
        <v>521</v>
      </c>
      <c r="H58" s="22">
        <v>495</v>
      </c>
      <c r="I58" s="32">
        <f>H58/G58</f>
        <v>0.9500959692898272</v>
      </c>
      <c r="J58" s="34"/>
      <c r="K58" s="34"/>
      <c r="L58" s="35"/>
    </row>
    <row r="59" spans="1:12" ht="18.75" x14ac:dyDescent="0.25">
      <c r="A59" s="22">
        <v>2</v>
      </c>
      <c r="B59" s="23" t="s">
        <v>23</v>
      </c>
      <c r="C59" s="22">
        <v>44</v>
      </c>
      <c r="D59" s="22">
        <v>19</v>
      </c>
      <c r="E59" s="22">
        <v>34</v>
      </c>
      <c r="F59" s="22">
        <v>8</v>
      </c>
      <c r="G59" s="22">
        <f>SUM(C59:F59)</f>
        <v>105</v>
      </c>
      <c r="H59" s="22">
        <v>100</v>
      </c>
      <c r="I59" s="32">
        <f t="shared" ref="I59" si="2">H59/G59</f>
        <v>0.95238095238095233</v>
      </c>
      <c r="J59" s="34"/>
      <c r="K59" s="34"/>
      <c r="L59" s="35"/>
    </row>
    <row r="60" spans="1:12" s="60" customFormat="1" ht="18.75" x14ac:dyDescent="0.25">
      <c r="A60" s="27"/>
      <c r="B60" s="41" t="s">
        <v>38</v>
      </c>
      <c r="C60" s="41">
        <f>SUM(C58:C59)</f>
        <v>158</v>
      </c>
      <c r="D60" s="41">
        <f>SUM(D58:D59)</f>
        <v>97</v>
      </c>
      <c r="E60" s="41">
        <f>SUM(E58:E59)</f>
        <v>162</v>
      </c>
      <c r="F60" s="41">
        <f>SUM(F58:F59)</f>
        <v>209</v>
      </c>
      <c r="G60" s="41">
        <f>SUM(G58:G59)</f>
        <v>626</v>
      </c>
      <c r="H60" s="41">
        <f>SUM(H58:H59)</f>
        <v>595</v>
      </c>
      <c r="I60" s="58">
        <f>H60/G60</f>
        <v>0.95047923322683703</v>
      </c>
      <c r="J60" s="42"/>
      <c r="K60" s="42"/>
      <c r="L60" s="59"/>
    </row>
    <row r="61" spans="1:12" x14ac:dyDescent="0.25">
      <c r="A61" s="6"/>
      <c r="B61" s="6"/>
      <c r="C61" s="6"/>
      <c r="D61" s="6"/>
      <c r="E61" s="6"/>
      <c r="F61" s="6"/>
      <c r="G61" s="6"/>
      <c r="H61" s="6"/>
      <c r="I61" s="6"/>
    </row>
    <row r="63" spans="1:12" ht="18.75" x14ac:dyDescent="0.25">
      <c r="A63" s="50" t="s">
        <v>41</v>
      </c>
      <c r="B63" s="51"/>
      <c r="C63" s="51"/>
      <c r="D63" s="51"/>
      <c r="E63" s="51"/>
      <c r="F63" s="51"/>
      <c r="G63" s="51"/>
      <c r="H63" s="52"/>
    </row>
    <row r="64" spans="1:12" ht="18.75" x14ac:dyDescent="0.25">
      <c r="A64" s="46" t="s">
        <v>59</v>
      </c>
      <c r="B64" s="46"/>
      <c r="C64" s="46"/>
      <c r="D64" s="46"/>
      <c r="E64" s="46"/>
      <c r="F64" s="46"/>
      <c r="G64" s="46"/>
      <c r="H64" s="46"/>
      <c r="I64" s="14"/>
    </row>
    <row r="65" spans="1:12" ht="18.75" x14ac:dyDescent="0.25">
      <c r="A65" s="7" t="s">
        <v>15</v>
      </c>
      <c r="B65" s="10" t="s">
        <v>16</v>
      </c>
      <c r="C65" s="7" t="s">
        <v>17</v>
      </c>
      <c r="D65" s="7" t="s">
        <v>18</v>
      </c>
      <c r="E65" s="7" t="s">
        <v>19</v>
      </c>
      <c r="F65" s="11" t="s">
        <v>20</v>
      </c>
      <c r="G65" s="11" t="s">
        <v>21</v>
      </c>
      <c r="H65" s="11"/>
      <c r="I65" s="16"/>
    </row>
    <row r="66" spans="1:12" ht="18.75" x14ac:dyDescent="0.25">
      <c r="A66" s="8">
        <v>1</v>
      </c>
      <c r="B66" s="9" t="s">
        <v>6</v>
      </c>
      <c r="C66" s="22">
        <v>32</v>
      </c>
      <c r="D66" s="22">
        <v>27</v>
      </c>
      <c r="E66" s="22">
        <v>116</v>
      </c>
      <c r="F66" s="22">
        <v>117</v>
      </c>
      <c r="G66" s="22">
        <v>96</v>
      </c>
      <c r="H66" s="13"/>
      <c r="I66" s="18"/>
    </row>
    <row r="67" spans="1:12" ht="18.75" x14ac:dyDescent="0.25">
      <c r="A67" s="53" t="s">
        <v>60</v>
      </c>
      <c r="B67" s="53"/>
      <c r="C67" s="53"/>
      <c r="D67" s="53"/>
      <c r="E67" s="53"/>
      <c r="F67" s="53"/>
      <c r="G67" s="53"/>
      <c r="H67" s="53"/>
      <c r="I67" s="53"/>
    </row>
    <row r="68" spans="1:12" ht="37.5" x14ac:dyDescent="0.25">
      <c r="A68" s="7" t="s">
        <v>15</v>
      </c>
      <c r="B68" s="7" t="s">
        <v>31</v>
      </c>
      <c r="C68" s="7" t="s">
        <v>32</v>
      </c>
      <c r="D68" s="14"/>
      <c r="E68" s="14"/>
      <c r="F68" s="14"/>
      <c r="G68" s="14"/>
      <c r="H68" s="14"/>
      <c r="I68" s="14"/>
    </row>
    <row r="69" spans="1:12" ht="18.75" x14ac:dyDescent="0.25">
      <c r="A69" s="22">
        <v>1</v>
      </c>
      <c r="B69" s="23" t="s">
        <v>43</v>
      </c>
      <c r="C69" s="8">
        <v>170</v>
      </c>
      <c r="D69" s="14"/>
      <c r="E69" s="14"/>
      <c r="F69" s="14"/>
      <c r="G69" s="14"/>
      <c r="H69" s="14"/>
      <c r="I69" s="14"/>
    </row>
    <row r="70" spans="1:12" ht="18.75" x14ac:dyDescent="0.25">
      <c r="A70" s="22">
        <v>2</v>
      </c>
      <c r="B70" s="23" t="s">
        <v>54</v>
      </c>
      <c r="C70" s="8">
        <v>86</v>
      </c>
      <c r="D70" s="14"/>
      <c r="E70" s="14"/>
      <c r="F70" s="14"/>
      <c r="G70" s="14"/>
      <c r="H70" s="14"/>
      <c r="I70" s="14"/>
    </row>
    <row r="71" spans="1:12" ht="18.75" x14ac:dyDescent="0.25">
      <c r="A71" s="46" t="s">
        <v>30</v>
      </c>
      <c r="B71" s="46"/>
      <c r="C71" s="7">
        <f>SUM(C69:C70)</f>
        <v>256</v>
      </c>
      <c r="D71" s="14"/>
      <c r="E71" s="14"/>
      <c r="F71" s="14"/>
      <c r="G71" s="14"/>
      <c r="H71" s="14"/>
      <c r="I71" s="14"/>
    </row>
    <row r="72" spans="1:12" ht="19.5" x14ac:dyDescent="0.25">
      <c r="A72" s="48" t="s">
        <v>33</v>
      </c>
      <c r="B72" s="48"/>
      <c r="C72" s="48"/>
      <c r="D72" s="48"/>
      <c r="E72" s="48"/>
      <c r="F72" s="48"/>
      <c r="G72" s="48"/>
      <c r="H72" s="48"/>
      <c r="I72" s="14"/>
    </row>
    <row r="73" spans="1:12" ht="18.75" x14ac:dyDescent="0.25">
      <c r="A73" s="46" t="s">
        <v>0</v>
      </c>
      <c r="B73" s="46" t="s">
        <v>1</v>
      </c>
      <c r="C73" s="46" t="s">
        <v>55</v>
      </c>
      <c r="D73" s="46"/>
      <c r="E73" s="46"/>
      <c r="F73" s="46"/>
      <c r="G73" s="46"/>
      <c r="H73" s="49"/>
      <c r="I73" s="49"/>
    </row>
    <row r="74" spans="1:12" ht="49.5" customHeight="1" x14ac:dyDescent="0.25">
      <c r="A74" s="46"/>
      <c r="B74" s="46"/>
      <c r="C74" s="41" t="s">
        <v>17</v>
      </c>
      <c r="D74" s="41" t="s">
        <v>18</v>
      </c>
      <c r="E74" s="41" t="s">
        <v>19</v>
      </c>
      <c r="F74" s="41" t="s">
        <v>20</v>
      </c>
      <c r="G74" s="41" t="s">
        <v>34</v>
      </c>
      <c r="H74" s="43" t="s">
        <v>57</v>
      </c>
      <c r="I74" s="43" t="s">
        <v>35</v>
      </c>
      <c r="J74" s="42"/>
      <c r="K74" s="15"/>
      <c r="L74" s="15"/>
    </row>
    <row r="75" spans="1:12" ht="18.75" x14ac:dyDescent="0.25">
      <c r="A75" s="31" t="s">
        <v>36</v>
      </c>
      <c r="B75" s="31" t="s">
        <v>37</v>
      </c>
      <c r="C75" s="31">
        <v>1</v>
      </c>
      <c r="D75" s="31">
        <v>2</v>
      </c>
      <c r="E75" s="31">
        <v>3</v>
      </c>
      <c r="F75" s="31">
        <v>4</v>
      </c>
      <c r="G75" s="31" t="s">
        <v>56</v>
      </c>
      <c r="H75" s="22">
        <v>6</v>
      </c>
      <c r="I75" s="22" t="s">
        <v>58</v>
      </c>
      <c r="J75" s="33"/>
      <c r="K75" s="34"/>
      <c r="L75" s="34"/>
    </row>
    <row r="76" spans="1:12" ht="18.75" x14ac:dyDescent="0.25">
      <c r="A76" s="22">
        <v>1</v>
      </c>
      <c r="B76" s="23" t="s">
        <v>22</v>
      </c>
      <c r="C76" s="22"/>
      <c r="D76" s="22"/>
      <c r="E76" s="22">
        <v>40</v>
      </c>
      <c r="F76" s="22">
        <v>8</v>
      </c>
      <c r="G76" s="22">
        <v>48</v>
      </c>
      <c r="H76" s="22">
        <v>44</v>
      </c>
      <c r="I76" s="32">
        <f>H76/G76</f>
        <v>0.91666666666666663</v>
      </c>
      <c r="J76" s="34"/>
      <c r="K76" s="34"/>
      <c r="L76" s="35"/>
    </row>
    <row r="77" spans="1:12" ht="18.75" x14ac:dyDescent="0.25">
      <c r="A77" s="22">
        <v>2</v>
      </c>
      <c r="B77" s="23" t="s">
        <v>23</v>
      </c>
      <c r="C77" s="22"/>
      <c r="D77" s="22"/>
      <c r="E77" s="22"/>
      <c r="F77" s="22"/>
      <c r="G77" s="22"/>
      <c r="H77" s="22"/>
      <c r="I77" s="32"/>
      <c r="J77" s="34"/>
      <c r="K77" s="34"/>
      <c r="L77" s="35"/>
    </row>
    <row r="78" spans="1:12" s="60" customFormat="1" ht="18.75" x14ac:dyDescent="0.25">
      <c r="A78" s="27"/>
      <c r="B78" s="41" t="s">
        <v>38</v>
      </c>
      <c r="C78" s="41">
        <f>SUM(C76:C77)</f>
        <v>0</v>
      </c>
      <c r="D78" s="41">
        <f>SUM(D76:D77)</f>
        <v>0</v>
      </c>
      <c r="E78" s="41">
        <f>SUM(E76:E77)</f>
        <v>40</v>
      </c>
      <c r="F78" s="41">
        <f>SUM(F76:F77)</f>
        <v>8</v>
      </c>
      <c r="G78" s="41">
        <f>SUM(G76:G77)</f>
        <v>48</v>
      </c>
      <c r="H78" s="41">
        <f>SUM(H76:H77)</f>
        <v>44</v>
      </c>
      <c r="I78" s="58">
        <f>H78/G78</f>
        <v>0.91666666666666663</v>
      </c>
      <c r="J78" s="42"/>
      <c r="K78" s="42"/>
      <c r="L78" s="59"/>
    </row>
    <row r="79" spans="1:12" x14ac:dyDescent="0.25">
      <c r="A79" s="6"/>
      <c r="B79" s="6"/>
      <c r="C79" s="6"/>
      <c r="D79" s="6"/>
      <c r="E79" s="6"/>
      <c r="F79" s="6"/>
      <c r="G79" s="6"/>
      <c r="H79" s="6"/>
      <c r="I79" s="6"/>
    </row>
    <row r="80" spans="1:12" x14ac:dyDescent="0.25">
      <c r="A80" s="14"/>
      <c r="B80" s="14"/>
      <c r="C80" s="14"/>
      <c r="D80" s="14"/>
      <c r="E80" s="14"/>
      <c r="F80" s="14"/>
      <c r="G80" s="14"/>
      <c r="H80" s="14"/>
      <c r="I80" s="14"/>
    </row>
    <row r="82" spans="1:12" ht="18.75" x14ac:dyDescent="0.25">
      <c r="A82" s="50" t="s">
        <v>62</v>
      </c>
      <c r="B82" s="51"/>
      <c r="C82" s="51"/>
      <c r="D82" s="51"/>
      <c r="E82" s="51"/>
      <c r="F82" s="51"/>
      <c r="G82" s="51"/>
      <c r="H82" s="52"/>
    </row>
    <row r="83" spans="1:12" ht="18.75" x14ac:dyDescent="0.25">
      <c r="A83" s="46" t="s">
        <v>59</v>
      </c>
      <c r="B83" s="46"/>
      <c r="C83" s="46"/>
      <c r="D83" s="46"/>
      <c r="E83" s="46"/>
      <c r="F83" s="46"/>
      <c r="G83" s="46"/>
      <c r="H83" s="46"/>
      <c r="I83" s="14"/>
    </row>
    <row r="84" spans="1:12" ht="18.75" x14ac:dyDescent="0.25">
      <c r="A84" s="7" t="s">
        <v>15</v>
      </c>
      <c r="B84" s="10" t="s">
        <v>16</v>
      </c>
      <c r="C84" s="7" t="s">
        <v>17</v>
      </c>
      <c r="D84" s="7" t="s">
        <v>18</v>
      </c>
      <c r="E84" s="7" t="s">
        <v>19</v>
      </c>
      <c r="F84" s="11" t="s">
        <v>20</v>
      </c>
      <c r="G84" s="11" t="s">
        <v>21</v>
      </c>
      <c r="H84" s="11"/>
      <c r="I84" s="16"/>
    </row>
    <row r="85" spans="1:12" ht="56.25" x14ac:dyDescent="0.25">
      <c r="A85" s="8">
        <v>1</v>
      </c>
      <c r="B85" s="9" t="s">
        <v>73</v>
      </c>
      <c r="C85" s="22">
        <v>220</v>
      </c>
      <c r="D85" s="22">
        <v>220</v>
      </c>
      <c r="E85" s="22">
        <v>339</v>
      </c>
      <c r="F85" s="22">
        <v>328</v>
      </c>
      <c r="G85" s="22">
        <v>347</v>
      </c>
      <c r="H85" s="13"/>
      <c r="I85" s="18"/>
    </row>
    <row r="86" spans="1:12" ht="18.75" x14ac:dyDescent="0.25">
      <c r="A86" s="53" t="s">
        <v>60</v>
      </c>
      <c r="B86" s="53"/>
      <c r="C86" s="53"/>
      <c r="D86" s="53"/>
      <c r="E86" s="53"/>
      <c r="F86" s="53"/>
      <c r="G86" s="53"/>
      <c r="H86" s="53"/>
      <c r="I86" s="53"/>
    </row>
    <row r="87" spans="1:12" ht="37.5" x14ac:dyDescent="0.25">
      <c r="A87" s="7" t="s">
        <v>15</v>
      </c>
      <c r="B87" s="7" t="s">
        <v>31</v>
      </c>
      <c r="C87" s="7" t="s">
        <v>32</v>
      </c>
      <c r="D87" s="14"/>
      <c r="E87" s="14"/>
      <c r="F87" s="14"/>
      <c r="G87" s="14"/>
      <c r="H87" s="14"/>
      <c r="I87" s="14"/>
    </row>
    <row r="88" spans="1:12" ht="18.75" x14ac:dyDescent="0.25">
      <c r="A88" s="22">
        <v>1</v>
      </c>
      <c r="B88" s="23" t="s">
        <v>43</v>
      </c>
      <c r="C88" s="8">
        <v>600</v>
      </c>
      <c r="D88" s="14"/>
      <c r="E88" s="14"/>
      <c r="F88" s="14"/>
      <c r="G88" s="14"/>
      <c r="H88" s="14"/>
      <c r="I88" s="14"/>
    </row>
    <row r="89" spans="1:12" ht="18.75" x14ac:dyDescent="0.25">
      <c r="A89" s="22">
        <v>2</v>
      </c>
      <c r="B89" s="23" t="s">
        <v>54</v>
      </c>
      <c r="C89" s="8">
        <v>170</v>
      </c>
      <c r="D89" s="14"/>
      <c r="E89" s="14"/>
      <c r="F89" s="14"/>
      <c r="G89" s="14"/>
      <c r="H89" s="14"/>
      <c r="I89" s="14"/>
    </row>
    <row r="90" spans="1:12" ht="18.75" x14ac:dyDescent="0.25">
      <c r="A90" s="46" t="s">
        <v>30</v>
      </c>
      <c r="B90" s="46"/>
      <c r="C90" s="7">
        <f>SUM(C88:C89)</f>
        <v>770</v>
      </c>
      <c r="D90" s="14"/>
      <c r="E90" s="14"/>
      <c r="F90" s="14"/>
      <c r="G90" s="14"/>
      <c r="H90" s="14"/>
      <c r="I90" s="14"/>
    </row>
    <row r="91" spans="1:12" ht="19.5" x14ac:dyDescent="0.25">
      <c r="A91" s="48" t="s">
        <v>33</v>
      </c>
      <c r="B91" s="48"/>
      <c r="C91" s="48"/>
      <c r="D91" s="48"/>
      <c r="E91" s="48"/>
      <c r="F91" s="48"/>
      <c r="G91" s="48"/>
      <c r="H91" s="48"/>
      <c r="I91" s="14"/>
    </row>
    <row r="92" spans="1:12" ht="18.75" x14ac:dyDescent="0.25">
      <c r="A92" s="46" t="s">
        <v>0</v>
      </c>
      <c r="B92" s="46" t="s">
        <v>1</v>
      </c>
      <c r="C92" s="46" t="s">
        <v>55</v>
      </c>
      <c r="D92" s="46"/>
      <c r="E92" s="46"/>
      <c r="F92" s="46"/>
      <c r="G92" s="46"/>
      <c r="H92" s="49"/>
      <c r="I92" s="49"/>
    </row>
    <row r="93" spans="1:12" ht="49.5" customHeight="1" x14ac:dyDescent="0.25">
      <c r="A93" s="46"/>
      <c r="B93" s="46"/>
      <c r="C93" s="41" t="s">
        <v>17</v>
      </c>
      <c r="D93" s="41" t="s">
        <v>18</v>
      </c>
      <c r="E93" s="41" t="s">
        <v>19</v>
      </c>
      <c r="F93" s="41" t="s">
        <v>20</v>
      </c>
      <c r="G93" s="41" t="s">
        <v>34</v>
      </c>
      <c r="H93" s="43" t="s">
        <v>57</v>
      </c>
      <c r="I93" s="43" t="s">
        <v>35</v>
      </c>
      <c r="J93" s="42"/>
      <c r="K93" s="15"/>
      <c r="L93" s="15"/>
    </row>
    <row r="94" spans="1:12" ht="18.75" x14ac:dyDescent="0.25">
      <c r="A94" s="31" t="s">
        <v>36</v>
      </c>
      <c r="B94" s="31" t="s">
        <v>37</v>
      </c>
      <c r="C94" s="31">
        <v>1</v>
      </c>
      <c r="D94" s="31">
        <v>2</v>
      </c>
      <c r="E94" s="31">
        <v>3</v>
      </c>
      <c r="F94" s="31">
        <v>4</v>
      </c>
      <c r="G94" s="31" t="s">
        <v>56</v>
      </c>
      <c r="H94" s="22">
        <v>6</v>
      </c>
      <c r="I94" s="22" t="s">
        <v>58</v>
      </c>
      <c r="J94" s="33"/>
      <c r="K94" s="34"/>
      <c r="L94" s="34"/>
    </row>
    <row r="95" spans="1:12" ht="18.75" x14ac:dyDescent="0.25">
      <c r="A95" s="22">
        <v>1</v>
      </c>
      <c r="B95" s="23" t="s">
        <v>22</v>
      </c>
      <c r="C95" s="22">
        <v>93</v>
      </c>
      <c r="D95" s="22">
        <v>83</v>
      </c>
      <c r="E95" s="22">
        <v>60</v>
      </c>
      <c r="F95" s="22">
        <v>95</v>
      </c>
      <c r="G95" s="22">
        <f>SUM(C95:F95)</f>
        <v>331</v>
      </c>
      <c r="H95" s="22">
        <v>305</v>
      </c>
      <c r="I95" s="32">
        <f>H95/G95</f>
        <v>0.9214501510574018</v>
      </c>
      <c r="J95" s="34"/>
      <c r="K95" s="34"/>
      <c r="L95" s="35"/>
    </row>
    <row r="96" spans="1:12" ht="18.75" x14ac:dyDescent="0.25">
      <c r="A96" s="22">
        <v>2</v>
      </c>
      <c r="B96" s="23" t="s">
        <v>23</v>
      </c>
      <c r="C96" s="22">
        <v>11</v>
      </c>
      <c r="D96" s="22">
        <v>0</v>
      </c>
      <c r="E96" s="22">
        <v>7</v>
      </c>
      <c r="F96" s="22">
        <v>10</v>
      </c>
      <c r="G96" s="22">
        <f>SUM(C96:F96)</f>
        <v>28</v>
      </c>
      <c r="H96" s="22">
        <v>26</v>
      </c>
      <c r="I96" s="32">
        <f t="shared" ref="I96" si="3">H96/G96</f>
        <v>0.9285714285714286</v>
      </c>
      <c r="J96" s="34"/>
      <c r="K96" s="34"/>
      <c r="L96" s="35"/>
    </row>
    <row r="97" spans="1:12" s="60" customFormat="1" ht="18.75" x14ac:dyDescent="0.25">
      <c r="A97" s="27"/>
      <c r="B97" s="41" t="s">
        <v>38</v>
      </c>
      <c r="C97" s="41">
        <f>SUM(C95:C96)</f>
        <v>104</v>
      </c>
      <c r="D97" s="41">
        <f>SUM(D95:D96)</f>
        <v>83</v>
      </c>
      <c r="E97" s="41">
        <f>SUM(E95:E96)</f>
        <v>67</v>
      </c>
      <c r="F97" s="41">
        <f>SUM(F95:F96)</f>
        <v>105</v>
      </c>
      <c r="G97" s="41">
        <f>SUM(G95:G96)</f>
        <v>359</v>
      </c>
      <c r="H97" s="41">
        <f>SUM(H95:H96)</f>
        <v>331</v>
      </c>
      <c r="I97" s="58">
        <f>H97/G97</f>
        <v>0.92200557103064062</v>
      </c>
      <c r="J97" s="42"/>
      <c r="K97" s="42"/>
      <c r="L97" s="59"/>
    </row>
    <row r="98" spans="1:12" x14ac:dyDescent="0.25">
      <c r="A98" s="6"/>
      <c r="B98" s="6"/>
      <c r="C98" s="6"/>
      <c r="D98" s="6"/>
      <c r="E98" s="6"/>
      <c r="F98" s="6"/>
      <c r="G98" s="6"/>
      <c r="H98" s="6"/>
      <c r="I98" s="6"/>
    </row>
    <row r="100" spans="1:12" ht="18.75" x14ac:dyDescent="0.25">
      <c r="A100" s="50" t="s">
        <v>63</v>
      </c>
      <c r="B100" s="51"/>
      <c r="C100" s="51"/>
      <c r="D100" s="51"/>
      <c r="E100" s="51"/>
      <c r="F100" s="51"/>
      <c r="G100" s="51"/>
      <c r="H100" s="52"/>
    </row>
    <row r="101" spans="1:12" ht="18.75" x14ac:dyDescent="0.25">
      <c r="A101" s="46" t="s">
        <v>59</v>
      </c>
      <c r="B101" s="46"/>
      <c r="C101" s="46"/>
      <c r="D101" s="46"/>
      <c r="E101" s="46"/>
      <c r="F101" s="46"/>
      <c r="G101" s="46"/>
      <c r="H101" s="46"/>
      <c r="I101" s="14"/>
    </row>
    <row r="102" spans="1:12" ht="18.75" x14ac:dyDescent="0.25">
      <c r="A102" s="7" t="s">
        <v>15</v>
      </c>
      <c r="B102" s="10" t="s">
        <v>16</v>
      </c>
      <c r="C102" s="7" t="s">
        <v>17</v>
      </c>
      <c r="D102" s="7" t="s">
        <v>18</v>
      </c>
      <c r="E102" s="7" t="s">
        <v>19</v>
      </c>
      <c r="F102" s="11" t="s">
        <v>20</v>
      </c>
      <c r="G102" s="11" t="s">
        <v>21</v>
      </c>
      <c r="H102" s="11"/>
      <c r="I102" s="16"/>
    </row>
    <row r="103" spans="1:12" ht="56.25" x14ac:dyDescent="0.25">
      <c r="A103" s="8">
        <v>1</v>
      </c>
      <c r="B103" s="9" t="s">
        <v>8</v>
      </c>
      <c r="C103" s="22">
        <v>360</v>
      </c>
      <c r="D103" s="22">
        <v>525</v>
      </c>
      <c r="E103" s="22">
        <v>215</v>
      </c>
      <c r="F103" s="22">
        <v>168</v>
      </c>
      <c r="G103" s="22">
        <v>248</v>
      </c>
      <c r="H103" s="13"/>
      <c r="I103" s="18"/>
    </row>
    <row r="104" spans="1:12" ht="18.75" x14ac:dyDescent="0.25">
      <c r="A104" s="53" t="s">
        <v>60</v>
      </c>
      <c r="B104" s="53"/>
      <c r="C104" s="53"/>
      <c r="D104" s="53"/>
      <c r="E104" s="53"/>
      <c r="F104" s="53"/>
      <c r="G104" s="53"/>
      <c r="H104" s="53"/>
      <c r="I104" s="53"/>
    </row>
    <row r="105" spans="1:12" ht="37.5" x14ac:dyDescent="0.25">
      <c r="A105" s="7" t="s">
        <v>15</v>
      </c>
      <c r="B105" s="7" t="s">
        <v>31</v>
      </c>
      <c r="C105" s="7" t="s">
        <v>32</v>
      </c>
      <c r="D105" s="14"/>
      <c r="E105" s="14"/>
      <c r="F105" s="14"/>
      <c r="G105" s="14"/>
      <c r="H105" s="14"/>
      <c r="I105" s="14"/>
    </row>
    <row r="106" spans="1:12" ht="18.75" x14ac:dyDescent="0.25">
      <c r="A106" s="22">
        <v>1</v>
      </c>
      <c r="B106" s="23" t="s">
        <v>43</v>
      </c>
      <c r="C106" s="8">
        <v>254</v>
      </c>
      <c r="D106" s="14"/>
      <c r="E106" s="14"/>
      <c r="F106" s="14"/>
      <c r="G106" s="14"/>
      <c r="H106" s="14"/>
      <c r="I106" s="14"/>
    </row>
    <row r="107" spans="1:12" ht="18.75" x14ac:dyDescent="0.25">
      <c r="A107" s="22">
        <v>2</v>
      </c>
      <c r="B107" s="23" t="s">
        <v>54</v>
      </c>
      <c r="C107" s="8">
        <v>248</v>
      </c>
      <c r="D107" s="14"/>
      <c r="E107" s="14"/>
      <c r="F107" s="14"/>
      <c r="G107" s="14"/>
      <c r="H107" s="14"/>
      <c r="I107" s="14"/>
    </row>
    <row r="108" spans="1:12" ht="18.75" x14ac:dyDescent="0.25">
      <c r="A108" s="46" t="s">
        <v>30</v>
      </c>
      <c r="B108" s="46"/>
      <c r="C108" s="7">
        <f>SUM(C106:C107)</f>
        <v>502</v>
      </c>
      <c r="D108" s="14"/>
      <c r="E108" s="14"/>
      <c r="F108" s="14"/>
      <c r="G108" s="14"/>
      <c r="H108" s="14"/>
      <c r="I108" s="14"/>
    </row>
    <row r="109" spans="1:12" ht="19.5" x14ac:dyDescent="0.25">
      <c r="A109" s="48" t="s">
        <v>33</v>
      </c>
      <c r="B109" s="48"/>
      <c r="C109" s="48"/>
      <c r="D109" s="48"/>
      <c r="E109" s="48"/>
      <c r="F109" s="48"/>
      <c r="G109" s="48"/>
      <c r="H109" s="48"/>
      <c r="I109" s="14"/>
    </row>
    <row r="110" spans="1:12" ht="18.75" x14ac:dyDescent="0.25">
      <c r="A110" s="46" t="s">
        <v>0</v>
      </c>
      <c r="B110" s="46" t="s">
        <v>1</v>
      </c>
      <c r="C110" s="46" t="s">
        <v>55</v>
      </c>
      <c r="D110" s="46"/>
      <c r="E110" s="46"/>
      <c r="F110" s="46"/>
      <c r="G110" s="46"/>
      <c r="H110" s="49"/>
      <c r="I110" s="49"/>
    </row>
    <row r="111" spans="1:12" ht="49.5" customHeight="1" x14ac:dyDescent="0.25">
      <c r="A111" s="46"/>
      <c r="B111" s="46"/>
      <c r="C111" s="41" t="s">
        <v>17</v>
      </c>
      <c r="D111" s="41" t="s">
        <v>18</v>
      </c>
      <c r="E111" s="41" t="s">
        <v>19</v>
      </c>
      <c r="F111" s="41" t="s">
        <v>20</v>
      </c>
      <c r="G111" s="41" t="s">
        <v>34</v>
      </c>
      <c r="H111" s="43" t="s">
        <v>57</v>
      </c>
      <c r="I111" s="43" t="s">
        <v>35</v>
      </c>
      <c r="J111" s="42"/>
      <c r="K111" s="15"/>
      <c r="L111" s="15"/>
    </row>
    <row r="112" spans="1:12" ht="18.75" x14ac:dyDescent="0.25">
      <c r="A112" s="31" t="s">
        <v>36</v>
      </c>
      <c r="B112" s="31" t="s">
        <v>37</v>
      </c>
      <c r="C112" s="31">
        <v>1</v>
      </c>
      <c r="D112" s="31">
        <v>2</v>
      </c>
      <c r="E112" s="31">
        <v>3</v>
      </c>
      <c r="F112" s="31">
        <v>4</v>
      </c>
      <c r="G112" s="31" t="s">
        <v>56</v>
      </c>
      <c r="H112" s="22">
        <v>6</v>
      </c>
      <c r="I112" s="22" t="s">
        <v>58</v>
      </c>
      <c r="J112" s="33"/>
      <c r="K112" s="34"/>
      <c r="L112" s="34"/>
    </row>
    <row r="113" spans="1:12" ht="18.75" x14ac:dyDescent="0.25">
      <c r="A113" s="22">
        <v>1</v>
      </c>
      <c r="B113" s="23" t="s">
        <v>22</v>
      </c>
      <c r="C113" s="22">
        <v>70</v>
      </c>
      <c r="D113" s="22">
        <v>20</v>
      </c>
      <c r="E113" s="22">
        <v>45</v>
      </c>
      <c r="F113" s="22">
        <v>73</v>
      </c>
      <c r="G113" s="22">
        <f>SUM(C113:F113)</f>
        <v>208</v>
      </c>
      <c r="H113" s="22">
        <v>186</v>
      </c>
      <c r="I113" s="32">
        <f>H113/G113</f>
        <v>0.89423076923076927</v>
      </c>
      <c r="J113" s="34"/>
      <c r="K113" s="34"/>
      <c r="L113" s="35"/>
    </row>
    <row r="114" spans="1:12" ht="18.75" x14ac:dyDescent="0.25">
      <c r="A114" s="22">
        <v>2</v>
      </c>
      <c r="B114" s="23" t="s">
        <v>23</v>
      </c>
      <c r="C114" s="22">
        <v>6</v>
      </c>
      <c r="D114" s="22">
        <v>7</v>
      </c>
      <c r="E114" s="22">
        <v>34</v>
      </c>
      <c r="F114" s="22">
        <v>34</v>
      </c>
      <c r="G114" s="22">
        <f>SUM(C114:F114)</f>
        <v>81</v>
      </c>
      <c r="H114" s="22">
        <v>73</v>
      </c>
      <c r="I114" s="32">
        <f t="shared" ref="I114" si="4">H114/G114</f>
        <v>0.90123456790123457</v>
      </c>
      <c r="J114" s="34"/>
      <c r="K114" s="34"/>
      <c r="L114" s="35"/>
    </row>
    <row r="115" spans="1:12" s="60" customFormat="1" ht="18.75" x14ac:dyDescent="0.25">
      <c r="A115" s="27"/>
      <c r="B115" s="41" t="s">
        <v>38</v>
      </c>
      <c r="C115" s="41">
        <f>SUM(C113:C114)</f>
        <v>76</v>
      </c>
      <c r="D115" s="41">
        <f>SUM(D113:D114)</f>
        <v>27</v>
      </c>
      <c r="E115" s="41">
        <f>SUM(E113:E114)</f>
        <v>79</v>
      </c>
      <c r="F115" s="41">
        <f>SUM(F113:F114)</f>
        <v>107</v>
      </c>
      <c r="G115" s="41">
        <f>SUM(G113:G114)</f>
        <v>289</v>
      </c>
      <c r="H115" s="41">
        <f>SUM(H113:H114)</f>
        <v>259</v>
      </c>
      <c r="I115" s="58">
        <f>H115/G115</f>
        <v>0.89619377162629754</v>
      </c>
      <c r="J115" s="42"/>
      <c r="K115" s="42"/>
      <c r="L115" s="59"/>
    </row>
    <row r="116" spans="1:12" x14ac:dyDescent="0.25">
      <c r="A116" s="6"/>
      <c r="B116" s="6"/>
      <c r="C116" s="6"/>
      <c r="D116" s="6"/>
      <c r="E116" s="6"/>
      <c r="F116" s="6"/>
      <c r="G116" s="6"/>
      <c r="H116" s="6"/>
      <c r="I116" s="6"/>
    </row>
    <row r="118" spans="1:12" ht="18.75" x14ac:dyDescent="0.25">
      <c r="A118" s="50" t="s">
        <v>64</v>
      </c>
      <c r="B118" s="51"/>
      <c r="C118" s="51"/>
      <c r="D118" s="51"/>
      <c r="E118" s="51"/>
      <c r="F118" s="51"/>
      <c r="G118" s="51"/>
      <c r="H118" s="52"/>
    </row>
    <row r="119" spans="1:12" ht="18.75" x14ac:dyDescent="0.25">
      <c r="A119" s="46" t="s">
        <v>59</v>
      </c>
      <c r="B119" s="46"/>
      <c r="C119" s="46"/>
      <c r="D119" s="46"/>
      <c r="E119" s="46"/>
      <c r="F119" s="46"/>
      <c r="G119" s="46"/>
      <c r="H119" s="46"/>
      <c r="I119" s="14"/>
    </row>
    <row r="120" spans="1:12" ht="18.75" x14ac:dyDescent="0.25">
      <c r="A120" s="7" t="s">
        <v>15</v>
      </c>
      <c r="B120" s="10" t="s">
        <v>16</v>
      </c>
      <c r="C120" s="7" t="s">
        <v>17</v>
      </c>
      <c r="D120" s="7" t="s">
        <v>18</v>
      </c>
      <c r="E120" s="7" t="s">
        <v>19</v>
      </c>
      <c r="F120" s="11" t="s">
        <v>20</v>
      </c>
      <c r="G120" s="11" t="s">
        <v>21</v>
      </c>
      <c r="H120" s="11"/>
      <c r="I120" s="16"/>
    </row>
    <row r="121" spans="1:12" ht="56.25" x14ac:dyDescent="0.25">
      <c r="A121" s="8">
        <v>1</v>
      </c>
      <c r="B121" s="9" t="s">
        <v>71</v>
      </c>
      <c r="C121" s="22">
        <v>130</v>
      </c>
      <c r="D121" s="22">
        <v>116</v>
      </c>
      <c r="E121" s="22">
        <v>678</v>
      </c>
      <c r="F121" s="22">
        <v>634</v>
      </c>
      <c r="G121" s="22">
        <v>488</v>
      </c>
      <c r="H121" s="13"/>
      <c r="I121" s="18"/>
    </row>
    <row r="122" spans="1:12" ht="18.75" x14ac:dyDescent="0.25">
      <c r="A122" s="53" t="s">
        <v>60</v>
      </c>
      <c r="B122" s="53"/>
      <c r="C122" s="53"/>
      <c r="D122" s="53"/>
      <c r="E122" s="53"/>
      <c r="F122" s="53"/>
      <c r="G122" s="53"/>
      <c r="H122" s="53"/>
      <c r="I122" s="53"/>
    </row>
    <row r="123" spans="1:12" ht="37.5" x14ac:dyDescent="0.25">
      <c r="A123" s="7" t="s">
        <v>15</v>
      </c>
      <c r="B123" s="7" t="s">
        <v>31</v>
      </c>
      <c r="C123" s="7" t="s">
        <v>32</v>
      </c>
      <c r="D123" s="14"/>
      <c r="E123" s="14"/>
      <c r="F123" s="14"/>
      <c r="G123" s="14"/>
      <c r="H123" s="14"/>
      <c r="I123" s="14"/>
    </row>
    <row r="124" spans="1:12" ht="18.75" x14ac:dyDescent="0.25">
      <c r="A124" s="22">
        <v>1</v>
      </c>
      <c r="B124" s="23" t="s">
        <v>43</v>
      </c>
      <c r="C124" s="8">
        <v>1109</v>
      </c>
      <c r="D124" s="14"/>
      <c r="E124" s="14"/>
      <c r="F124" s="14"/>
      <c r="G124" s="14"/>
      <c r="H124" s="14"/>
      <c r="I124" s="14"/>
    </row>
    <row r="125" spans="1:12" ht="18.75" x14ac:dyDescent="0.25">
      <c r="A125" s="22">
        <v>2</v>
      </c>
      <c r="B125" s="23" t="s">
        <v>54</v>
      </c>
      <c r="C125" s="8">
        <v>218</v>
      </c>
      <c r="D125" s="14"/>
      <c r="E125" s="14"/>
      <c r="F125" s="14"/>
      <c r="G125" s="14"/>
      <c r="H125" s="14"/>
      <c r="I125" s="14"/>
    </row>
    <row r="126" spans="1:12" ht="18.75" x14ac:dyDescent="0.25">
      <c r="A126" s="46" t="s">
        <v>30</v>
      </c>
      <c r="B126" s="46"/>
      <c r="C126" s="7">
        <f>SUM(C124:C125)</f>
        <v>1327</v>
      </c>
      <c r="D126" s="14"/>
      <c r="E126" s="14"/>
      <c r="F126" s="14"/>
      <c r="G126" s="14"/>
      <c r="H126" s="14"/>
      <c r="I126" s="14"/>
    </row>
    <row r="127" spans="1:12" ht="19.5" x14ac:dyDescent="0.25">
      <c r="A127" s="48" t="s">
        <v>33</v>
      </c>
      <c r="B127" s="48"/>
      <c r="C127" s="48"/>
      <c r="D127" s="48"/>
      <c r="E127" s="48"/>
      <c r="F127" s="48"/>
      <c r="G127" s="48"/>
      <c r="H127" s="48"/>
      <c r="I127" s="14"/>
    </row>
    <row r="128" spans="1:12" ht="18.75" x14ac:dyDescent="0.25">
      <c r="A128" s="46" t="s">
        <v>0</v>
      </c>
      <c r="B128" s="46" t="s">
        <v>1</v>
      </c>
      <c r="C128" s="46" t="s">
        <v>55</v>
      </c>
      <c r="D128" s="46"/>
      <c r="E128" s="46"/>
      <c r="F128" s="46"/>
      <c r="G128" s="46"/>
      <c r="H128" s="49"/>
      <c r="I128" s="49"/>
    </row>
    <row r="129" spans="1:12" ht="49.5" customHeight="1" x14ac:dyDescent="0.25">
      <c r="A129" s="46"/>
      <c r="B129" s="46"/>
      <c r="C129" s="41" t="s">
        <v>17</v>
      </c>
      <c r="D129" s="41" t="s">
        <v>18</v>
      </c>
      <c r="E129" s="41" t="s">
        <v>19</v>
      </c>
      <c r="F129" s="41" t="s">
        <v>20</v>
      </c>
      <c r="G129" s="41" t="s">
        <v>34</v>
      </c>
      <c r="H129" s="43" t="s">
        <v>57</v>
      </c>
      <c r="I129" s="43" t="s">
        <v>35</v>
      </c>
      <c r="J129" s="42"/>
      <c r="K129" s="15"/>
      <c r="L129" s="15"/>
    </row>
    <row r="130" spans="1:12" ht="18.75" x14ac:dyDescent="0.25">
      <c r="A130" s="31" t="s">
        <v>36</v>
      </c>
      <c r="B130" s="31" t="s">
        <v>37</v>
      </c>
      <c r="C130" s="31">
        <v>1</v>
      </c>
      <c r="D130" s="31">
        <v>2</v>
      </c>
      <c r="E130" s="31">
        <v>3</v>
      </c>
      <c r="F130" s="31">
        <v>4</v>
      </c>
      <c r="G130" s="31" t="s">
        <v>56</v>
      </c>
      <c r="H130" s="22">
        <v>6</v>
      </c>
      <c r="I130" s="22" t="s">
        <v>58</v>
      </c>
      <c r="J130" s="33"/>
      <c r="K130" s="34"/>
      <c r="L130" s="34"/>
    </row>
    <row r="131" spans="1:12" ht="18.75" x14ac:dyDescent="0.25">
      <c r="A131" s="22">
        <v>1</v>
      </c>
      <c r="B131" s="23" t="s">
        <v>22</v>
      </c>
      <c r="C131" s="22"/>
      <c r="D131" s="22"/>
      <c r="E131" s="22">
        <v>45</v>
      </c>
      <c r="F131" s="22">
        <v>50</v>
      </c>
      <c r="G131" s="22">
        <f>E131+F131</f>
        <v>95</v>
      </c>
      <c r="H131" s="22">
        <v>87</v>
      </c>
      <c r="I131" s="32">
        <f>H131/G131</f>
        <v>0.91578947368421049</v>
      </c>
      <c r="J131" s="34"/>
      <c r="K131" s="34"/>
      <c r="L131" s="35"/>
    </row>
    <row r="132" spans="1:12" ht="18.75" x14ac:dyDescent="0.25">
      <c r="A132" s="22">
        <v>2</v>
      </c>
      <c r="B132" s="23" t="s">
        <v>23</v>
      </c>
      <c r="C132" s="22"/>
      <c r="D132" s="22"/>
      <c r="E132" s="22">
        <v>1</v>
      </c>
      <c r="F132" s="22">
        <v>16</v>
      </c>
      <c r="G132" s="22">
        <f>E132+F132</f>
        <v>17</v>
      </c>
      <c r="H132" s="22">
        <v>16</v>
      </c>
      <c r="I132" s="32">
        <f t="shared" ref="I132" si="5">H132/G132</f>
        <v>0.94117647058823528</v>
      </c>
      <c r="J132" s="34"/>
      <c r="K132" s="34"/>
      <c r="L132" s="35"/>
    </row>
    <row r="133" spans="1:12" s="60" customFormat="1" ht="18.75" x14ac:dyDescent="0.25">
      <c r="A133" s="27"/>
      <c r="B133" s="41" t="s">
        <v>38</v>
      </c>
      <c r="C133" s="41">
        <f>SUM(C131:C132)</f>
        <v>0</v>
      </c>
      <c r="D133" s="41">
        <f>SUM(D131:D132)</f>
        <v>0</v>
      </c>
      <c r="E133" s="41">
        <f>SUM(E131:E132)</f>
        <v>46</v>
      </c>
      <c r="F133" s="41">
        <f>SUM(F131:F132)</f>
        <v>66</v>
      </c>
      <c r="G133" s="41">
        <f>SUM(G131:G132)</f>
        <v>112</v>
      </c>
      <c r="H133" s="41">
        <f>SUM(H131:H132)</f>
        <v>103</v>
      </c>
      <c r="I133" s="58">
        <f>H133/G133</f>
        <v>0.9196428571428571</v>
      </c>
      <c r="J133" s="42"/>
      <c r="K133" s="42"/>
      <c r="L133" s="59"/>
    </row>
    <row r="134" spans="1:12" x14ac:dyDescent="0.25">
      <c r="A134" s="6"/>
      <c r="B134" s="6"/>
      <c r="C134" s="6"/>
      <c r="D134" s="6"/>
      <c r="E134" s="6"/>
      <c r="F134" s="6"/>
      <c r="G134" s="6"/>
      <c r="H134" s="6"/>
      <c r="I134" s="6"/>
    </row>
  </sheetData>
  <mergeCells count="63">
    <mergeCell ref="A1:H1"/>
    <mergeCell ref="A5:I5"/>
    <mergeCell ref="A10:H10"/>
    <mergeCell ref="C11:G11"/>
    <mergeCell ref="H11:I11"/>
    <mergeCell ref="A2:H2"/>
    <mergeCell ref="A18:H18"/>
    <mergeCell ref="A19:H19"/>
    <mergeCell ref="A26:I26"/>
    <mergeCell ref="A9:B9"/>
    <mergeCell ref="A11:A12"/>
    <mergeCell ref="B11:B12"/>
    <mergeCell ref="A40:H40"/>
    <mergeCell ref="A41:H41"/>
    <mergeCell ref="A44:I44"/>
    <mergeCell ref="A48:B48"/>
    <mergeCell ref="A54:H54"/>
    <mergeCell ref="A30:B30"/>
    <mergeCell ref="A31:H31"/>
    <mergeCell ref="A32:A33"/>
    <mergeCell ref="B32:B33"/>
    <mergeCell ref="C32:G32"/>
    <mergeCell ref="H32:I32"/>
    <mergeCell ref="A83:H83"/>
    <mergeCell ref="A86:I86"/>
    <mergeCell ref="A55:A56"/>
    <mergeCell ref="B55:B56"/>
    <mergeCell ref="C55:G55"/>
    <mergeCell ref="H55:I55"/>
    <mergeCell ref="A73:A74"/>
    <mergeCell ref="B73:B74"/>
    <mergeCell ref="C73:G73"/>
    <mergeCell ref="H73:I73"/>
    <mergeCell ref="A82:H82"/>
    <mergeCell ref="A63:H63"/>
    <mergeCell ref="A64:H64"/>
    <mergeCell ref="A67:I67"/>
    <mergeCell ref="A71:B71"/>
    <mergeCell ref="A72:H72"/>
    <mergeCell ref="A128:A129"/>
    <mergeCell ref="B128:B129"/>
    <mergeCell ref="C128:G128"/>
    <mergeCell ref="H128:I128"/>
    <mergeCell ref="A100:H100"/>
    <mergeCell ref="A101:H101"/>
    <mergeCell ref="A104:I104"/>
    <mergeCell ref="A108:B108"/>
    <mergeCell ref="A109:H109"/>
    <mergeCell ref="A110:A111"/>
    <mergeCell ref="B110:B111"/>
    <mergeCell ref="C110:G110"/>
    <mergeCell ref="H110:I110"/>
    <mergeCell ref="A118:H118"/>
    <mergeCell ref="A119:H119"/>
    <mergeCell ref="A122:I122"/>
    <mergeCell ref="A126:B126"/>
    <mergeCell ref="A127:H127"/>
    <mergeCell ref="A90:B90"/>
    <mergeCell ref="A91:H91"/>
    <mergeCell ref="A92:A93"/>
    <mergeCell ref="B92:B93"/>
    <mergeCell ref="C92:G92"/>
    <mergeCell ref="H92:I92"/>
  </mergeCells>
  <printOptions horizontalCentered="1"/>
  <pageMargins left="0.25" right="0.25" top="0.25" bottom="0.2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 hoạch Tuyên sinh</vt:lpstr>
      <vt:lpstr>Số liệu tổng</vt:lpstr>
      <vt:lpstr>7 nghe trong diem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M6800</cp:lastModifiedBy>
  <cp:lastPrinted>2020-02-21T23:49:46Z</cp:lastPrinted>
  <dcterms:created xsi:type="dcterms:W3CDTF">2020-02-20T10:35:59Z</dcterms:created>
  <dcterms:modified xsi:type="dcterms:W3CDTF">2020-02-22T00:18:11Z</dcterms:modified>
</cp:coreProperties>
</file>